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สรุปประเมินโครง63\กิจกรรม สร้างเเละพัฒนาสัมมาชีพชุมชนในระดับหมู่บ้าน อำเภอเเม่ทะ\"/>
    </mc:Choice>
  </mc:AlternateContent>
  <bookViews>
    <workbookView xWindow="0" yWindow="0" windowWidth="2160" windowHeight="0" activeTab="5"/>
  </bookViews>
  <sheets>
    <sheet name="ข้อ1" sheetId="1" r:id="rId1"/>
    <sheet name="ข้อ2" sheetId="2" r:id="rId2"/>
    <sheet name="ข้อ3" sheetId="3" r:id="rId3"/>
    <sheet name="ข้อ4" sheetId="4" r:id="rId4"/>
    <sheet name="ข้อ5" sheetId="5" r:id="rId5"/>
    <sheet name="ส่วนที่ 2 แบบจัดเก็บข้อมูล " sheetId="6" r:id="rId6"/>
    <sheet name="ภาพ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4" l="1"/>
  <c r="L9" i="4" s="1"/>
  <c r="F9" i="4" l="1"/>
  <c r="N9" i="4"/>
  <c r="H9" i="4"/>
  <c r="J9" i="4"/>
  <c r="D9" i="4"/>
  <c r="P14" i="4"/>
  <c r="N14" i="4" s="1"/>
  <c r="P13" i="4"/>
  <c r="L13" i="4" s="1"/>
  <c r="P12" i="4"/>
  <c r="L12" i="4" s="1"/>
  <c r="P11" i="4"/>
  <c r="L11" i="4" s="1"/>
  <c r="P10" i="4"/>
  <c r="P8" i="4"/>
  <c r="P7" i="4"/>
  <c r="L7" i="4" s="1"/>
  <c r="P6" i="4"/>
  <c r="L6" i="4" s="1"/>
  <c r="P5" i="4"/>
  <c r="L5" i="4" s="1"/>
  <c r="P4" i="4"/>
  <c r="L4" i="4" s="1"/>
  <c r="N7" i="3"/>
  <c r="L7" i="3" s="1"/>
  <c r="N6" i="3"/>
  <c r="J6" i="3" s="1"/>
  <c r="N5" i="3"/>
  <c r="H5" i="3" s="1"/>
  <c r="N4" i="3"/>
  <c r="L4" i="3" s="1"/>
  <c r="N8" i="2"/>
  <c r="L8" i="2" s="1"/>
  <c r="N7" i="2"/>
  <c r="J7" i="2" s="1"/>
  <c r="N6" i="2"/>
  <c r="H6" i="2" s="1"/>
  <c r="N5" i="2"/>
  <c r="L5" i="2" s="1"/>
  <c r="L10" i="4" l="1"/>
  <c r="D10" i="4"/>
  <c r="L8" i="4"/>
  <c r="D8" i="4"/>
  <c r="Q9" i="4"/>
  <c r="H14" i="4"/>
  <c r="F7" i="4"/>
  <c r="H7" i="4"/>
  <c r="N7" i="4"/>
  <c r="L5" i="3"/>
  <c r="D5" i="3"/>
  <c r="F6" i="3"/>
  <c r="J5" i="3"/>
  <c r="L6" i="3"/>
  <c r="F13" i="4"/>
  <c r="H13" i="4"/>
  <c r="N13" i="4"/>
  <c r="N12" i="4"/>
  <c r="F12" i="4"/>
  <c r="H12" i="4"/>
  <c r="F11" i="4"/>
  <c r="H11" i="4"/>
  <c r="N11" i="4"/>
  <c r="F10" i="4"/>
  <c r="H10" i="4"/>
  <c r="N10" i="4"/>
  <c r="H8" i="4"/>
  <c r="N8" i="4"/>
  <c r="F8" i="4"/>
  <c r="F6" i="4"/>
  <c r="H6" i="4"/>
  <c r="N6" i="4"/>
  <c r="F5" i="4"/>
  <c r="H5" i="4"/>
  <c r="N5" i="4"/>
  <c r="F4" i="4"/>
  <c r="H4" i="4"/>
  <c r="N4" i="4"/>
  <c r="F7" i="3"/>
  <c r="D6" i="3"/>
  <c r="F5" i="3"/>
  <c r="F4" i="3"/>
  <c r="H4" i="3"/>
  <c r="J4" i="3"/>
  <c r="D4" i="3"/>
  <c r="F8" i="2"/>
  <c r="J5" i="2"/>
  <c r="H5" i="2"/>
  <c r="F5" i="2"/>
  <c r="L6" i="2"/>
  <c r="L7" i="2"/>
  <c r="D6" i="2"/>
  <c r="F6" i="2"/>
  <c r="D7" i="2"/>
  <c r="D5" i="2"/>
  <c r="J6" i="2"/>
  <c r="F7" i="2"/>
  <c r="J14" i="4"/>
  <c r="J4" i="4"/>
  <c r="J5" i="4"/>
  <c r="J6" i="4"/>
  <c r="J7" i="4"/>
  <c r="J8" i="4"/>
  <c r="J10" i="4"/>
  <c r="J11" i="4"/>
  <c r="J12" i="4"/>
  <c r="J13" i="4"/>
  <c r="L14" i="4"/>
  <c r="D4" i="4"/>
  <c r="D5" i="4"/>
  <c r="D6" i="4"/>
  <c r="D7" i="4"/>
  <c r="D11" i="4"/>
  <c r="D12" i="4"/>
  <c r="D13" i="4"/>
  <c r="F14" i="4"/>
  <c r="H7" i="3"/>
  <c r="H6" i="3"/>
  <c r="J7" i="3"/>
  <c r="D7" i="3"/>
  <c r="H8" i="2"/>
  <c r="H7" i="2"/>
  <c r="J8" i="2"/>
  <c r="D8" i="2"/>
  <c r="F34" i="1"/>
  <c r="D42" i="1" s="1"/>
  <c r="F23" i="1"/>
  <c r="D31" i="1" s="1"/>
  <c r="F17" i="1"/>
  <c r="D19" i="1" s="1"/>
  <c r="F12" i="1"/>
  <c r="D16" i="1" s="1"/>
  <c r="F8" i="1"/>
  <c r="D9" i="1" s="1"/>
  <c r="O5" i="3" l="1"/>
  <c r="Q10" i="4"/>
  <c r="Q14" i="4"/>
  <c r="Q13" i="4"/>
  <c r="Q8" i="4"/>
  <c r="Q5" i="4"/>
  <c r="Q4" i="4"/>
  <c r="O7" i="3"/>
  <c r="O6" i="3"/>
  <c r="O4" i="3"/>
  <c r="O7" i="2"/>
  <c r="O5" i="2"/>
  <c r="O6" i="2"/>
  <c r="D39" i="1"/>
  <c r="D40" i="1"/>
  <c r="D35" i="1"/>
  <c r="D43" i="1"/>
  <c r="D36" i="1"/>
  <c r="D33" i="1"/>
  <c r="D28" i="1"/>
  <c r="D29" i="1"/>
  <c r="D25" i="1"/>
  <c r="D30" i="1"/>
  <c r="D26" i="1"/>
  <c r="D32" i="1"/>
  <c r="D14" i="1"/>
  <c r="D12" i="1"/>
  <c r="D13" i="1"/>
  <c r="D10" i="1"/>
  <c r="G8" i="1" s="1"/>
  <c r="Q12" i="4"/>
  <c r="Q7" i="4"/>
  <c r="Q11" i="4"/>
  <c r="Q6" i="4"/>
  <c r="O8" i="2"/>
  <c r="D41" i="1"/>
  <c r="D20" i="1"/>
  <c r="D21" i="1"/>
  <c r="D15" i="1"/>
  <c r="D18" i="1"/>
  <c r="D22" i="1"/>
  <c r="D37" i="1"/>
  <c r="D27" i="1"/>
  <c r="D38" i="1"/>
  <c r="G34" i="1" l="1"/>
  <c r="G23" i="1"/>
  <c r="G12" i="1"/>
  <c r="G17" i="1"/>
</calcChain>
</file>

<file path=xl/sharedStrings.xml><?xml version="1.0" encoding="utf-8"?>
<sst xmlns="http://schemas.openxmlformats.org/spreadsheetml/2006/main" count="209" uniqueCount="152">
  <si>
    <t>แบบสรุปประเมินผล</t>
  </si>
  <si>
    <t>อำเภอแม่ทะ  จังหวัดลำปาง</t>
  </si>
  <si>
    <t>ที่</t>
  </si>
  <si>
    <t>ประเด็น</t>
  </si>
  <si>
    <t>จำนวน</t>
  </si>
  <si>
    <t>ร้อยละ</t>
  </si>
  <si>
    <t>รวมจำนวน</t>
  </si>
  <si>
    <t>รวมร้อยละ</t>
  </si>
  <si>
    <t>ข้อมูลทั่วไป</t>
  </si>
  <si>
    <t xml:space="preserve">  1.เพศ</t>
  </si>
  <si>
    <t xml:space="preserve"> -ชาย</t>
  </si>
  <si>
    <t xml:space="preserve"> -หญิง</t>
  </si>
  <si>
    <t>อายุ</t>
  </si>
  <si>
    <t xml:space="preserve"> -ต่ำกว่า 30 ปี</t>
  </si>
  <si>
    <t xml:space="preserve"> -30-39 ปี</t>
  </si>
  <si>
    <t xml:space="preserve"> -40-49 ปี</t>
  </si>
  <si>
    <t xml:space="preserve"> -50-59 ปี</t>
  </si>
  <si>
    <t xml:space="preserve"> -60  ปีขึ้นไป</t>
  </si>
  <si>
    <t>การศึกษา</t>
  </si>
  <si>
    <t xml:space="preserve"> -ประถมศึกษา</t>
  </si>
  <si>
    <t xml:space="preserve"> -มัธยมศึกษา</t>
  </si>
  <si>
    <t xml:space="preserve"> -ปริญญาตรี</t>
  </si>
  <si>
    <t xml:space="preserve"> -ปริญญาโท</t>
  </si>
  <si>
    <t xml:space="preserve"> -อื่น ๆ</t>
  </si>
  <si>
    <t>ตำแหน่ง</t>
  </si>
  <si>
    <t>กรณีเป็นผู้นำองค์กรภาคประชาชน(ระบุกลุ่ม/องค์กร...........)</t>
  </si>
  <si>
    <t xml:space="preserve"> -ประธาน</t>
  </si>
  <si>
    <t xml:space="preserve"> -รองประธาน</t>
  </si>
  <si>
    <t xml:space="preserve"> -เลขานุการ</t>
  </si>
  <si>
    <t xml:space="preserve"> -กรรมการ</t>
  </si>
  <si>
    <t xml:space="preserve"> -อื่น ๆ.......</t>
  </si>
  <si>
    <t>กรณีเป็นเจ้าหน้าที่ (ระบุหน่วยงาน......)</t>
  </si>
  <si>
    <t xml:space="preserve"> -หัวหน้าหน่วยงานฯ</t>
  </si>
  <si>
    <t xml:space="preserve"> -นักวิชาการ(ระดับ....)</t>
  </si>
  <si>
    <t xml:space="preserve"> -อื่น ๆ (ระบุ...)</t>
  </si>
  <si>
    <t>ตำแหน่งทางสังคม</t>
  </si>
  <si>
    <t xml:space="preserve"> -กำนัน</t>
  </si>
  <si>
    <t xml:space="preserve"> -ผู้ใหญ่บ้าน</t>
  </si>
  <si>
    <t xml:space="preserve"> -ผู้นำ อช.</t>
  </si>
  <si>
    <t xml:space="preserve"> -อช.</t>
  </si>
  <si>
    <t xml:space="preserve"> -ศอช.</t>
  </si>
  <si>
    <t xml:space="preserve"> -กพสม./กพสต./กพสอ./กพสจ.</t>
  </si>
  <si>
    <t xml:space="preserve"> -สมาชิก อบต./เทศบาล</t>
  </si>
  <si>
    <t xml:space="preserve"> -กม.</t>
  </si>
  <si>
    <t>ความรู้และความเข้าใจด้านวิชาการ (กรุณาให้ข้อมูลทั้ง  ก่อนและหลัง  เข้าร่วมกิจกรรม)</t>
  </si>
  <si>
    <t>ก่อนเข้าร่วมกิจกรรม</t>
  </si>
  <si>
    <t>มากที่สุด</t>
  </si>
  <si>
    <t>มาก</t>
  </si>
  <si>
    <t>ปานกลาง</t>
  </si>
  <si>
    <t>น้อย</t>
  </si>
  <si>
    <t>น้อยที่สุด</t>
  </si>
  <si>
    <t>การสร้างวิทยากรและการสร้างเครือข่ายวิทยากรสัมมาชีพชุมชน</t>
  </si>
  <si>
    <t>การนำความรู้ไปใช้ประโยชน์</t>
  </si>
  <si>
    <t>ความพึงพอใจต่อการบริหารโครงการ</t>
  </si>
  <si>
    <t>ไม่พึงพอใจ</t>
  </si>
  <si>
    <t>การประสานงานของเจ้าหน้าที่</t>
  </si>
  <si>
    <t>การอำนวยความสะดวกของเจ้าหน้าที่</t>
  </si>
  <si>
    <t>การถ่ายทอดความรู้ของวิทยากร</t>
  </si>
  <si>
    <t>ความเหมาะสมของเนื้อหาวิชาการ</t>
  </si>
  <si>
    <t>บรรยากาศในการเรียนรู้</t>
  </si>
  <si>
    <t>ระยะเวลาการจัดประชุม</t>
  </si>
  <si>
    <t>เอกสารประกอบการประชุม</t>
  </si>
  <si>
    <t>อาหาร</t>
  </si>
  <si>
    <t>อาหารว่าง</t>
  </si>
  <si>
    <t>การมีส่วนร่วมในการแสดงความคิดเห็น</t>
  </si>
  <si>
    <t>กิจกรรมสร้างและพัฒนาสัมมาชีพชุมชนในระดับหมู่บ้าน</t>
  </si>
  <si>
    <t>ความรู้และความเข้าใจเรื่องปรัชญาของเศรษฐกิจพอเพียง</t>
  </si>
  <si>
    <t>ความรู้และความเข้าใจเรื่องการสร้างสัมมาชีพชุมชน</t>
  </si>
  <si>
    <t>ความรู้และความเข้าใจเกี่ยวกับอาชีพที่ต้องการเรียนรู้ฝึกอบรม</t>
  </si>
  <si>
    <t>สามารถนำความรู้ที่ได้รับไปใช้ในการประกอบอาชีพได้</t>
  </si>
  <si>
    <t>สามารถให้คำปรึกษาแนะนำเรื่องอาชีพแก่ผู้เกี่ยวข้องได้</t>
  </si>
  <si>
    <t>มั่นใจว่าจะสามารถนำความรู้ที่ได้ประยุกต์ใช้เพื่อการปรับปรุงและพัฒนาอาชีพ</t>
  </si>
  <si>
    <t>เห็นด้วยที่จะจัดกิจกรรมนี้ในครั้งต่อไปเป็นระยะๆ อย่างต่อเนื่อง</t>
  </si>
  <si>
    <t>สถานที่ในการเรียนรู้</t>
  </si>
  <si>
    <t>5.  ข้อคิดเห็น/ข้อเสนอแนะ</t>
  </si>
  <si>
    <t xml:space="preserve"> -ไม่มี</t>
  </si>
  <si>
    <t xml:space="preserve">                ความพึงพอใจต่อการบริหารโครงการในภาพรวม ในระดับมากที่สุด คิดเป็นร้อยละ  90</t>
  </si>
  <si>
    <t xml:space="preserve">          3.3 ความพึงพอใจหรือไม่พึงใจต่อการบริหารโครงการ</t>
  </si>
  <si>
    <t xml:space="preserve">             3.2  การนำไปใช้ประโยชน์  </t>
  </si>
  <si>
    <t xml:space="preserve">              3.1ข้อมูลทั่วไปของผู้เข้าร่วมโครงการฯ  </t>
  </si>
  <si>
    <t xml:space="preserve">              สรุปผลการประเมินในด้านต่าง ๆ ดังนี้</t>
  </si>
  <si>
    <t xml:space="preserve">          3. ผลการเก็บข้อมูลแบบประเมินความพึงพอใจของผู้เข้าร่วมโครงการ</t>
  </si>
  <si>
    <t>ชื่อกิจกรรม กิจกรรมสร้างและพัฒนาสัมมาชีพชุมชนในระดับหมู่บ้าน</t>
  </si>
  <si>
    <t>ส่วนที่ 2 แบบจัดเก็บข้อมูล “ผลการดำเนินงาน” สำหรับผู้รับผิดชอบโครงการ</t>
  </si>
  <si>
    <t>ดำเนินการระหว่างวันที่</t>
  </si>
  <si>
    <t>กระบวนการ ขั้นตอน</t>
  </si>
  <si>
    <t>การดำเนินกิจกรรม</t>
  </si>
  <si>
    <t>ผลการดำเนินกิจกรรม</t>
  </si>
  <si>
    <t>ประโยชน์ที่ได้รับ</t>
  </si>
  <si>
    <t>ปัญหา/อุปสรรคหรือข้อเสนอแนะ</t>
  </si>
  <si>
    <t xml:space="preserve"> 1.ศึกษาแนวทางการดำเนินกิจกรรมตามยุทธศาสตร์กรมฯปี 2563</t>
  </si>
  <si>
    <t>-</t>
  </si>
  <si>
    <t>กิจกรรม/โครงการ</t>
  </si>
  <si>
    <t>เป้าหมาย</t>
  </si>
  <si>
    <t>งบประมาณ/</t>
  </si>
  <si>
    <t>แหล่งงบประมาณ</t>
  </si>
  <si>
    <t>ระยะเวลา</t>
  </si>
  <si>
    <t xml:space="preserve">(วัน/เดือน/ปี </t>
  </si>
  <si>
    <t>ที่ดำเนินการ)</t>
  </si>
  <si>
    <t>ผลที่คาดว่าจะได้รับ</t>
  </si>
  <si>
    <t xml:space="preserve">              (แนบไฟล์ข้อมูลทุกฉบับพร้อมถ่ายภาพ ภายในวันที่ 25 มีนาคม 256๓)</t>
  </si>
  <si>
    <r>
      <t>หมายเหตุ</t>
    </r>
    <r>
      <rPr>
        <b/>
        <sz val="16"/>
        <color theme="1"/>
        <rFont val="TH SarabunIT๙"/>
        <family val="2"/>
      </rPr>
      <t xml:space="preserve">  </t>
    </r>
    <r>
      <rPr>
        <sz val="16"/>
        <color theme="1"/>
        <rFont val="TH SarabunIT๙"/>
        <family val="2"/>
      </rPr>
      <t>เมื่อดำเนินโครงการฯ แล้วเสร็จ ให้ผู้รับผิดชอบรายงานประเมินผล ส่วนที่ 1 และส่วนที่ 2 ในระบบ BPM</t>
    </r>
  </si>
  <si>
    <r>
      <t xml:space="preserve">     5.</t>
    </r>
    <r>
      <rPr>
        <sz val="14"/>
        <color theme="1"/>
        <rFont val="TH SarabunIT๙"/>
        <family val="2"/>
      </rPr>
      <t xml:space="preserve"> </t>
    </r>
    <r>
      <rPr>
        <b/>
        <sz val="14"/>
        <color theme="1"/>
        <rFont val="TH SarabunIT๙"/>
        <family val="2"/>
      </rPr>
      <t xml:space="preserve">แผนการขับเคลื่อนหลังจากการดำเนินกิจกรรมตามโครงการฯ (ถ้ามี) </t>
    </r>
  </si>
  <si>
    <t>11  ก.พ.-11มี.ค.  2563</t>
  </si>
  <si>
    <t xml:space="preserve"> </t>
  </si>
  <si>
    <t>อำเภอแม่ทะ จังหวัดลำปาง</t>
  </si>
  <si>
    <t>ดำเนินการระหว่างวันที่  11  เดือนกุมภาพันธ์ พ.ศ. 2563 ถึง วันที่ 11  เดือนมีนาคม พ.ศ. 2563</t>
  </si>
  <si>
    <t xml:space="preserve"> -ประชาชนได้รับความรู้และได้รับการพัฒนาทักษะอาชีพ และสามารถนำความรู้ไปประกอบอาชีพ เพื่อสร้างรายได้ให้กับครัวเรือนตามแนวทางการสร้างสัมมาชีพชุมชนตามหลักปรัชญาของเศรษฐกิจพอเพียง                 - </t>
  </si>
  <si>
    <t xml:space="preserve"> -มีกลุ่มสัมมาชีพชุมชนระดับหมู่บ้านๆละ  1  กลุ่ม รวม 11 กลุ่ม</t>
  </si>
  <si>
    <t>.- กลุ่มสัมมาชีพแต่ละกลุ่ม มีการนำผลิตภัณฑ์ หรือสินค้ามาขึ้นทะเบียนOTOPที่ สพอ.อย่างน้อยกลุ่มละ 1 ผลิตภัณฑ์</t>
  </si>
  <si>
    <t xml:space="preserve"> -กลุ่มเป้าหมายสัมมาชีพชุมชนแต่ละกลุ่ม มีเมนูอาชีพ  1  เมนู </t>
  </si>
  <si>
    <t xml:space="preserve">          2.   สถานที่ดำเนินการ ในระดับอำเภอ  จำนวน 11 หมู่บ้าน</t>
  </si>
  <si>
    <t xml:space="preserve">          1.   กลุ่มเป้าหมายที่เข้าร่วมกิจกรรม รวมทั้งสิ้น  จำนวน  275 คน  ประกอบด้วย  </t>
  </si>
  <si>
    <t xml:space="preserve">1) ปราชญ์ชุมชนด้านอาชีพ จำนวน  55 คน </t>
  </si>
  <si>
    <t xml:space="preserve">2) ครัวเรือนที่ได้รับสนับสนุนสัมมาชีพชุมชน  จำนวน 220  คน   </t>
  </si>
  <si>
    <t>ส่วนใหญ่การศึกษาระดับประถมศึกษา จำนวน 175  คน  คิดเป็นร้อยละ 40.70</t>
  </si>
  <si>
    <t>ส่วนมากอยู่ในช่วงอายุ  60  ปีขึ้นไป  จำนวน  110  คน  คิดเป็นร้อยละ 40</t>
  </si>
  <si>
    <t>ภาพกิจกรรม</t>
  </si>
  <si>
    <t>วันที่1 ภาควิชาการ</t>
  </si>
  <si>
    <t>วันที่2 ภาคปฏิบัติ</t>
  </si>
  <si>
    <t xml:space="preserve">                                                                                          ลงชื่อ       เบญจ อินดาวงศ์       ผู้รายงาน (นว.พช.ที่รับผิดชอบ)</t>
  </si>
  <si>
    <t xml:space="preserve">                                                             (นายเบญจ อินดาวงศ์ )</t>
  </si>
  <si>
    <t xml:space="preserve">                                                                ตำแหน่ง นักวิชาการพัฒนาชุมชนปฏิบัติการ</t>
  </si>
  <si>
    <t xml:space="preserve">                                                        เบอร์โทร (มือถือ) 088-2675626</t>
  </si>
  <si>
    <t xml:space="preserve">                                                           E-mail Benja.Indawong@gmail.com</t>
  </si>
  <si>
    <t>3.ดำเนินกิจกรรมสร้างและพัฒนาสัมมาชีพชุมชนในระดับหมู่บ้านในรูปแบบการฝึกอบรมระยะเวลา 2 วัน โดยให้ทีมวิทยากรสัมมาชีพชุมชน จำนวน 5คน ทำหน้าที่เป็นแกนหลักในการจัดกระบวนการการเรียนรู้ โดยทีมสนับสนุนการขับเคลื่อนสัมมาชีพชุมชนในพื้นที่ และหน่วยงานภาคีพัฒนาที่เกี่ยวข้องเข้าร่วมกิจกรรมและสนับสนุนในส่วนที่เกี่ยวข้อง รายละเอียด ดังนี้</t>
  </si>
  <si>
    <t xml:space="preserve">วันที่ 1 ภาควิชาการ : เสริมสร้างความรู้ความเข้าใจเกี่ยวกับประเด็นการเรียนรู้ ประกอบด้วย
1. ปรัชญาของเศรษฐกิจพอเพียงและน้อมนำสู่การปฏิบัติ เน้นครัวเรือนเป้าหมายน้อมนำหลัก
ปรัชญาของเศรษฐกิจพอเพียง ระดับพื้นฐาน ไปปฏิบัติอย่างเป็นรูปธรรมและต่อเนื่อง
</t>
  </si>
  <si>
    <t>2. แนวทางการสร้างสัมมาชีพชุมชนตามหลักปรัชญาของเศรษฐกิจพอเพียง</t>
  </si>
  <si>
    <t>3. วิเคราะห์อาชีพครัวเรือนเป้าหมายคัดเลือก(ปัจจัยความสำเร็จในการประกอบอาชีพ/โอกาสทางการตลาด) เพื่อให้ครัวเรือนเป้าหมายเห็นแนวโน้มผลสำเร็จของการประกอบอาชีพนั้นๆ ได้อย่างชัดเจน</t>
  </si>
  <si>
    <t xml:space="preserve">4. ความรู้ที่เกี่ยวข้องกับอาชีพที่ครัวเรือนเป้าหมายคัดเลือก ประกอบด้วย 
4.1 ความสำคัญ/ความจำเป็น/ความเป็นมา
4.2 วิธีการ ขั้นตอน กระบวนการในการประกอบอาชีพ
4.3 คุณภาพมาตรฐาน
4.4 การตลาด/ช่องทาง
4.5 การพัฒนาต่อยอดเละขยายผล และอื่นๆ ที่จำเป็น เพื่อให้การประกอบอาชีพดังกล่าวมั่นคงและยั่งยืน
</t>
  </si>
  <si>
    <t>5. แสดงวิธีการประกอบอาชีพให้ดูเป็นตัวอย่าง เพื่อให้ผู้เข้ารับการฝึกอบรมเกิดการเรียนรู้ จากการสังเกต การฟัง การกระทำ หรือการแสดง ดังกล่าว โดยดำเนินการ ณ ศูนย์การเรียนรู้และขับเคลื่อนปรัชญาของเศรษฐกิจพอเพียง บ้านวิทยากรสัมมาชีพหรือปราชญ์ชุมชนด้านอาชีพ หรือสถานที่เหมาะสมที่อยู่ในชุมชน</t>
  </si>
  <si>
    <t>2.กำหนดรูปแบบและจัดทำแผนปฏิบัติการการดำเนินกิจกรรมสร้างและพัฒนาสัมมาชีพชุมชนในระดับหมู่บ้าน เสริมสร้างความรู้ ความเข้าใจ หลักปรัชญาของเศรษฐกิจพอเพียงและน้อมนำสู่การปฏิบัติเพื่อให้บรรลุวัตถุประสงค์ตามที่กรมกำหนด</t>
  </si>
  <si>
    <t>.-กลุ่มเป้าหมายสามารถน้อมนำหลักปรัชญาของเศรษฐกิจพอเพียงและน้อมนำสู่การปฏิบัติอย่างเป็นรูปธรรม 3 ด้าน ได้แก่  ความมั่นคงด้านอาหาร การสร้างสิ่งแวดล้อมให้ยั่งยืน การสร้างภูมิคุ้มกันทางสังคม</t>
  </si>
  <si>
    <t xml:space="preserve">วันที่ 2 ภาคปฏิบัติ : ดำเนินการอาชีพให้ครัวเรือนเป้าหมาย ณ สถานที่ที่ครัวเรือนเข้ารับการฝึกอบรมจัดเตรียมไว้ โดยทีมวิทยากรสัมมาชีพชุมชน และทีมสนับสนุนการขับเคลื่อนสัมมาชีพชุมชนในพื้นที่ติดตามเป็นพี่เลี้ยงในการฝึกปฏิบัติ ดังนี้
1. กำกับติดตามให้ทีมวิทยากรสัมมาชีพชุมชนในระดับหมู่บ้าน และทีมสนับสนุนการขับเคลื่อนสัมมาชีพชุมชนในพื้นที่ ติดตามสนับสนุนการประกอบอาชีพในครัวเรือนเป้าหมาย ที่ผ่านการฝึกอบรมเพื่อสร้างเสริมให้ครัวเรือนฯ ประกอบอาชีพที่ได้ฝึกปฏิบัติอย่างจริงจังและต่อเนื่อง
</t>
  </si>
  <si>
    <t>2. สนับสนุนให้สถาบันกองทุนชุมชนจัดระบบบริหารการจัดการเงินทุนชุมชนเพื่อสนับสนุน ส่งเสริมประกอบอาชีพ และช่องทางการตลาด แก่ครัวเรือนสัมมาชีพชุมชน หรือกลุ่มอาชีพสัมมาชีพชุมชนเพื่อให้สามารถประกอบอาชีพ และสร้างรายได้อย่างต่อเนื่อง</t>
  </si>
  <si>
    <t>3. สนับสนุน ส่งเสริมให้ครัวเรือนเป้าหมายที่ผ่านการฝึกอบรมที่ประกอบอาชีพเดียวกันหรือปะเภทเดียวกัน และประกอบอาชีพอย่างต่อเนื่องได้มีการรวมกลุ่ม และสนับสนุนการจัดตั้งกลุ่มและพัฒนาเป็นกลุ่มอาชีพ ตามหลัก 5 ก หรือ ตามแนวทางการสร้างสัมมาชีพชุมชนสู่การเป็นผู้ประกอบการการชุมชน โดยพิจารณาดำเนินการตามความพร้อมของแต่ละกลุ่ม และเตรียมความพร้อมเข้าสู่การลงทะเบียน เป็นผู้ผลิต ผู้ประกอบการ OTOP</t>
  </si>
  <si>
    <t>4.บันทึกผลการดำเนินงานในระบบบริหารงบประมาณฯ</t>
  </si>
  <si>
    <t>5.สรุปรายงานผลฯ</t>
  </si>
  <si>
    <t xml:space="preserve">  ความรู้และความเข้าใจด้านวิชาการ</t>
  </si>
  <si>
    <t xml:space="preserve">      2)ความรู้และความเข้าใจเรื่องการสร้างสัมมาชีพชุมชน   อยู่ในระดับมาก  คิดเป็นร้อยละ  80.00  รองลงมาระดับปานกลาง คิดเป็นร้อยละ 20.00</t>
  </si>
  <si>
    <t xml:space="preserve">      3)ความรู้และความเข้าใจเกี่ยวกับอาชีพที่ต้องการเรียนรู้ฝึกอบรม    อยู่ในระดับมาก </t>
  </si>
  <si>
    <t xml:space="preserve">      1)ความรู้และความเข้าใจเรื่องปรัชญาของเศรษฐกิจพอเพียง    อยู่ในระดับมาก  คิดเป็นร้อยละ  80.00  รองลงมาระดับปานกลาง คิดเป็นร้อยละ 20.00</t>
  </si>
  <si>
    <t xml:space="preserve">      4)การสร้างวิทยากรและการสร้างเครือข่ายวิทยากรสัมมาชีพชุมชน    อยู่ในระดับมาก </t>
  </si>
  <si>
    <t>1)สามารถนำความรู้ที่ได้รับไปใช้ในการประกอบอาชีพได้  อยู่ในระดับมาก  คิดเป็นร้อยละ  63.64  รองลงมาระดับมากที่สุด คิดเป็นร้อยละ 36.36</t>
  </si>
  <si>
    <t xml:space="preserve">   2)สามารถให้คำปรึกษาแนะนำเรื่องอาชีพแก่ผู้เกี่ยวข้องได้   อยู่ในระดับมาก  คิดเป็นร้อยละ  63.64  รองลงมาระดับมากที่สุด คิดเป็นร้อยละ 36.36</t>
  </si>
  <si>
    <t xml:space="preserve">         4)เห็นด้วยที่จะจัดกิจกรรมนี้ในครั้งต่อไปเป็นระยะๆ อย่างต่อเนื่อง ระดับมากที่สุดคิดเป็นร้อยละ  72.73</t>
  </si>
  <si>
    <t xml:space="preserve">          3)มั่นใจว่าจะสามารถนำความรู้ที่ได้ประยุกต์ใช้เพื่อการปรับปรุงและพัฒนาอาชีพ  อยู่ในระดับมาก  </t>
  </si>
  <si>
    <t xml:space="preserve">             คิดเป็นร้อยละ  65.45  รองลงมาระดับมากที่สุด คิดเป็นร้อยละ 34.55       </t>
  </si>
  <si>
    <t xml:space="preserve">         คิดเป็นร้อยละ150 คิดเป็นร้อยละ  54.55  รองลงมาระดับปานกลาง คิดเป็นร้อยละ 125 คิดเป็นร้อยละ 45.45</t>
  </si>
  <si>
    <t xml:space="preserve">         คิดเป็นร้อยละ  54.55  รองลงมาระดับปานกลาง คิดเป็นร้อยละ 125 คิดเป็นร้อยละ 45.45</t>
  </si>
  <si>
    <t xml:space="preserve">          4.   ผลการดำเนินกิจกรรมตามโครงการฯ ดังนี้</t>
  </si>
  <si>
    <t>.-ข้อมูลทั่วไปของผู้เข้าร่วมโครงการฯ  จำนวน  275  คน  แยกเป็นชาย 65  คน คิดเป็นร้อยละ  23.64 หญิง 210 คน คิดเป็นร้อยละ 76.36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</si>
</sst>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theme="1"/>
      <name val="TH SarabunIT๙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2"/>
      <name val="TH SarabunPSK"/>
      <family val="2"/>
    </font>
    <font>
      <b/>
      <sz val="16"/>
      <color theme="1"/>
      <name val="TH SarabunIT๙"/>
      <family val="2"/>
    </font>
    <font>
      <b/>
      <u/>
      <sz val="16"/>
      <color theme="1"/>
      <name val="TH SarabunIT๙"/>
      <family val="2"/>
    </font>
    <font>
      <b/>
      <sz val="14"/>
      <color theme="1"/>
      <name val="TH SarabunIT๙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2" xfId="0" applyFont="1" applyBorder="1" applyAlignment="1">
      <alignment horizontal="center"/>
    </xf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2" fontId="2" fillId="0" borderId="0" xfId="0" applyNumberFormat="1" applyFont="1"/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 shrinkToFit="1"/>
    </xf>
    <xf numFmtId="0" fontId="4" fillId="0" borderId="1" xfId="0" applyFont="1" applyBorder="1"/>
    <xf numFmtId="2" fontId="4" fillId="0" borderId="1" xfId="0" applyNumberFormat="1" applyFont="1" applyBorder="1"/>
    <xf numFmtId="2" fontId="0" fillId="0" borderId="0" xfId="0" applyNumberFormat="1"/>
    <xf numFmtId="0" fontId="4" fillId="0" borderId="1" xfId="0" applyFont="1" applyBorder="1" applyAlignment="1">
      <alignment vertical="top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vertical="top" shrinkToFit="1"/>
    </xf>
    <xf numFmtId="0" fontId="4" fillId="0" borderId="0" xfId="0" applyFont="1" applyBorder="1"/>
    <xf numFmtId="0" fontId="4" fillId="0" borderId="0" xfId="0" applyFont="1" applyAlignment="1">
      <alignment vertical="top" shrinkToFit="1"/>
    </xf>
    <xf numFmtId="2" fontId="4" fillId="0" borderId="0" xfId="0" applyNumberFormat="1" applyFont="1" applyBorder="1"/>
    <xf numFmtId="0" fontId="4" fillId="0" borderId="0" xfId="0" applyFont="1" applyAlignment="1">
      <alignment horizontal="center" vertical="top"/>
    </xf>
    <xf numFmtId="0" fontId="3" fillId="0" borderId="13" xfId="0" applyFont="1" applyBorder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wrapText="1"/>
    </xf>
    <xf numFmtId="2" fontId="4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2" fontId="4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top"/>
    </xf>
    <xf numFmtId="1" fontId="7" fillId="0" borderId="1" xfId="0" applyNumberFormat="1" applyFont="1" applyBorder="1" applyAlignment="1">
      <alignment horizontal="center" vertical="top"/>
    </xf>
    <xf numFmtId="2" fontId="7" fillId="0" borderId="1" xfId="0" applyNumberFormat="1" applyFont="1" applyBorder="1" applyAlignment="1">
      <alignment horizontal="center" vertical="top"/>
    </xf>
    <xf numFmtId="1" fontId="4" fillId="0" borderId="0" xfId="0" applyNumberFormat="1" applyFont="1" applyAlignment="1">
      <alignment horizontal="center" vertical="top"/>
    </xf>
    <xf numFmtId="0" fontId="7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7" fillId="0" borderId="1" xfId="0" applyFont="1" applyBorder="1" applyAlignment="1">
      <alignment vertical="top" shrinkToFi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indent="12"/>
    </xf>
    <xf numFmtId="0" fontId="10" fillId="0" borderId="0" xfId="0" applyFont="1" applyAlignment="1">
      <alignment horizontal="left" vertical="center" indent="6"/>
    </xf>
    <xf numFmtId="0" fontId="12" fillId="0" borderId="0" xfId="0" applyFont="1"/>
    <xf numFmtId="0" fontId="11" fillId="0" borderId="15" xfId="0" applyFont="1" applyBorder="1" applyAlignment="1">
      <alignment vertical="center" wrapText="1"/>
    </xf>
    <xf numFmtId="0" fontId="11" fillId="0" borderId="0" xfId="0" applyFont="1" applyAlignment="1">
      <alignment horizontal="left" vertical="center" indent="4"/>
    </xf>
    <xf numFmtId="0" fontId="13" fillId="0" borderId="0" xfId="0" applyFont="1" applyAlignment="1">
      <alignment horizontal="left" vertical="center" indent="4"/>
    </xf>
    <xf numFmtId="0" fontId="11" fillId="0" borderId="18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1" fillId="0" borderId="15" xfId="0" applyFont="1" applyBorder="1" applyAlignment="1">
      <alignment horizontal="center" vertical="center" wrapText="1"/>
    </xf>
    <xf numFmtId="0" fontId="13" fillId="0" borderId="23" xfId="0" applyFont="1" applyBorder="1" applyAlignment="1">
      <alignment vertical="top" wrapText="1"/>
    </xf>
    <xf numFmtId="0" fontId="13" fillId="0" borderId="24" xfId="0" applyFont="1" applyBorder="1" applyAlignment="1">
      <alignment vertical="top" wrapText="1"/>
    </xf>
    <xf numFmtId="0" fontId="13" fillId="0" borderId="23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3" fillId="0" borderId="20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13" fillId="0" borderId="0" xfId="0" applyFont="1"/>
    <xf numFmtId="0" fontId="11" fillId="0" borderId="0" xfId="0" applyFont="1"/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vertical="center" wrapText="1"/>
    </xf>
    <xf numFmtId="0" fontId="13" fillId="0" borderId="2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left" vertical="top" wrapText="1"/>
    </xf>
    <xf numFmtId="0" fontId="13" fillId="0" borderId="22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2" xfId="0" applyFont="1" applyBorder="1" applyAlignment="1">
      <alignment vertical="top" wrapText="1"/>
    </xf>
    <xf numFmtId="15" fontId="13" fillId="0" borderId="19" xfId="0" applyNumberFormat="1" applyFont="1" applyBorder="1" applyAlignment="1">
      <alignment vertical="center" wrapText="1"/>
    </xf>
    <xf numFmtId="0" fontId="13" fillId="0" borderId="20" xfId="0" applyFont="1" applyBorder="1" applyAlignment="1">
      <alignment horizontal="left" vertical="center" wrapText="1"/>
    </xf>
    <xf numFmtId="15" fontId="13" fillId="0" borderId="14" xfId="0" applyNumberFormat="1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3" fillId="0" borderId="16" xfId="0" applyFont="1" applyBorder="1" applyAlignment="1">
      <alignment vertical="top" wrapText="1"/>
    </xf>
    <xf numFmtId="0" fontId="0" fillId="0" borderId="0" xfId="0" applyAlignment="1"/>
    <xf numFmtId="15" fontId="13" fillId="0" borderId="0" xfId="0" applyNumberFormat="1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top" wrapText="1"/>
    </xf>
    <xf numFmtId="0" fontId="13" fillId="0" borderId="0" xfId="0" applyFont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5</xdr:row>
      <xdr:rowOff>20202</xdr:rowOff>
    </xdr:from>
    <xdr:to>
      <xdr:col>5</xdr:col>
      <xdr:colOff>640080</xdr:colOff>
      <xdr:row>19</xdr:row>
      <xdr:rowOff>76013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96502"/>
          <a:ext cx="3345180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7620</xdr:colOff>
      <xdr:row>5</xdr:row>
      <xdr:rowOff>20197</xdr:rowOff>
    </xdr:from>
    <xdr:to>
      <xdr:col>12</xdr:col>
      <xdr:colOff>0</xdr:colOff>
      <xdr:row>19</xdr:row>
      <xdr:rowOff>76008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540" y="896497"/>
          <a:ext cx="3345180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22859</xdr:colOff>
      <xdr:row>5</xdr:row>
      <xdr:rowOff>3018</xdr:rowOff>
    </xdr:from>
    <xdr:to>
      <xdr:col>18</xdr:col>
      <xdr:colOff>76199</xdr:colOff>
      <xdr:row>19</xdr:row>
      <xdr:rowOff>104560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139" y="879318"/>
          <a:ext cx="3406140" cy="25551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40</xdr:row>
      <xdr:rowOff>3525</xdr:rowOff>
    </xdr:from>
    <xdr:to>
      <xdr:col>6</xdr:col>
      <xdr:colOff>18580</xdr:colOff>
      <xdr:row>54</xdr:row>
      <xdr:rowOff>78990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034505"/>
          <a:ext cx="3371380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0</xdr:colOff>
      <xdr:row>40</xdr:row>
      <xdr:rowOff>477</xdr:rowOff>
    </xdr:from>
    <xdr:to>
      <xdr:col>12</xdr:col>
      <xdr:colOff>18580</xdr:colOff>
      <xdr:row>54</xdr:row>
      <xdr:rowOff>75942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4031457"/>
          <a:ext cx="3371380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662940</xdr:colOff>
      <xdr:row>40</xdr:row>
      <xdr:rowOff>8097</xdr:rowOff>
    </xdr:from>
    <xdr:to>
      <xdr:col>18</xdr:col>
      <xdr:colOff>10960</xdr:colOff>
      <xdr:row>54</xdr:row>
      <xdr:rowOff>83562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660" y="7018497"/>
          <a:ext cx="3371380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5</xdr:col>
      <xdr:colOff>662940</xdr:colOff>
      <xdr:row>36</xdr:row>
      <xdr:rowOff>55811</xdr:rowOff>
    </xdr:to>
    <xdr:pic>
      <xdr:nvPicPr>
        <xdr:cNvPr id="10" name="รูปภาพ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855720"/>
          <a:ext cx="3345180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11</xdr:col>
      <xdr:colOff>662939</xdr:colOff>
      <xdr:row>36</xdr:row>
      <xdr:rowOff>55811</xdr:rowOff>
    </xdr:to>
    <xdr:pic>
      <xdr:nvPicPr>
        <xdr:cNvPr id="11" name="รูปภาพ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3855720"/>
          <a:ext cx="3345179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17</xdr:col>
      <xdr:colOff>662939</xdr:colOff>
      <xdr:row>36</xdr:row>
      <xdr:rowOff>55810</xdr:rowOff>
    </xdr:to>
    <xdr:pic>
      <xdr:nvPicPr>
        <xdr:cNvPr id="12" name="รูปภาพ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7280" y="3855720"/>
          <a:ext cx="3345179" cy="25094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6</xdr:col>
      <xdr:colOff>18579</xdr:colOff>
      <xdr:row>71</xdr:row>
      <xdr:rowOff>75465</xdr:rowOff>
    </xdr:to>
    <xdr:pic>
      <xdr:nvPicPr>
        <xdr:cNvPr id="14" name="รูปภาพ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989820"/>
          <a:ext cx="3371379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7620</xdr:colOff>
      <xdr:row>57</xdr:row>
      <xdr:rowOff>0</xdr:rowOff>
    </xdr:from>
    <xdr:to>
      <xdr:col>12</xdr:col>
      <xdr:colOff>22860</xdr:colOff>
      <xdr:row>71</xdr:row>
      <xdr:rowOff>75465</xdr:rowOff>
    </xdr:to>
    <xdr:pic>
      <xdr:nvPicPr>
        <xdr:cNvPr id="15" name="รูปภาพ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540" y="9989820"/>
          <a:ext cx="3368040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57</xdr:row>
      <xdr:rowOff>0</xdr:rowOff>
    </xdr:from>
    <xdr:to>
      <xdr:col>18</xdr:col>
      <xdr:colOff>18579</xdr:colOff>
      <xdr:row>71</xdr:row>
      <xdr:rowOff>75465</xdr:rowOff>
    </xdr:to>
    <xdr:pic>
      <xdr:nvPicPr>
        <xdr:cNvPr id="16" name="รูปภาพ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7280" y="9989820"/>
          <a:ext cx="3371379" cy="25291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selection activeCell="D21" sqref="D21"/>
    </sheetView>
  </sheetViews>
  <sheetFormatPr defaultColWidth="9" defaultRowHeight="15.75" x14ac:dyDescent="0.25"/>
  <cols>
    <col min="1" max="1" width="5.625" style="2" customWidth="1"/>
    <col min="2" max="2" width="27.75" style="3" customWidth="1"/>
    <col min="3" max="3" width="19" style="3" customWidth="1"/>
    <col min="4" max="4" width="21.125" style="2" customWidth="1"/>
    <col min="5" max="5" width="9" style="3" hidden="1" customWidth="1"/>
    <col min="6" max="6" width="9" style="2" hidden="1" customWidth="1"/>
    <col min="7" max="7" width="9" style="3" hidden="1" customWidth="1"/>
    <col min="8" max="16384" width="9" style="3"/>
  </cols>
  <sheetData>
    <row r="1" spans="1:7" x14ac:dyDescent="0.25">
      <c r="A1" s="78" t="s">
        <v>0</v>
      </c>
      <c r="B1" s="78"/>
      <c r="C1" s="78"/>
      <c r="D1" s="78"/>
      <c r="E1" s="78"/>
    </row>
    <row r="2" spans="1:7" x14ac:dyDescent="0.25">
      <c r="A2" s="78" t="s">
        <v>65</v>
      </c>
      <c r="B2" s="78"/>
      <c r="C2" s="78"/>
      <c r="D2" s="78"/>
      <c r="E2" s="78"/>
    </row>
    <row r="3" spans="1:7" x14ac:dyDescent="0.25">
      <c r="A3" s="78" t="s">
        <v>105</v>
      </c>
      <c r="B3" s="78"/>
      <c r="C3" s="78"/>
      <c r="D3" s="78"/>
      <c r="E3" s="1"/>
    </row>
    <row r="4" spans="1:7" x14ac:dyDescent="0.25">
      <c r="A4" s="79" t="s">
        <v>106</v>
      </c>
      <c r="B4" s="78"/>
      <c r="C4" s="78"/>
      <c r="D4" s="78"/>
      <c r="E4" s="78"/>
    </row>
    <row r="5" spans="1:7" x14ac:dyDescent="0.25">
      <c r="A5" s="78" t="s">
        <v>1</v>
      </c>
      <c r="B5" s="78"/>
      <c r="C5" s="78"/>
      <c r="D5" s="78"/>
      <c r="E5" s="78"/>
    </row>
    <row r="6" spans="1:7" x14ac:dyDescent="0.25">
      <c r="A6" s="4" t="s">
        <v>2</v>
      </c>
      <c r="B6" s="4" t="s">
        <v>3</v>
      </c>
      <c r="C6" s="4" t="s">
        <v>4</v>
      </c>
      <c r="D6" s="4" t="s">
        <v>5</v>
      </c>
      <c r="E6" s="5"/>
      <c r="F6" s="2" t="s">
        <v>6</v>
      </c>
      <c r="G6" s="3" t="s">
        <v>7</v>
      </c>
    </row>
    <row r="7" spans="1:7" x14ac:dyDescent="0.25">
      <c r="A7" s="6">
        <v>1</v>
      </c>
      <c r="B7" s="7" t="s">
        <v>8</v>
      </c>
      <c r="C7" s="8">
        <v>275</v>
      </c>
      <c r="D7" s="9"/>
    </row>
    <row r="8" spans="1:7" x14ac:dyDescent="0.25">
      <c r="A8" s="10"/>
      <c r="B8" s="8" t="s">
        <v>9</v>
      </c>
      <c r="C8" s="8"/>
      <c r="D8" s="9"/>
      <c r="F8" s="11">
        <f>SUM(C9:C10)</f>
        <v>275</v>
      </c>
      <c r="G8" s="12">
        <f>D9+D10</f>
        <v>100</v>
      </c>
    </row>
    <row r="9" spans="1:7" x14ac:dyDescent="0.25">
      <c r="A9" s="10"/>
      <c r="B9" s="8" t="s">
        <v>10</v>
      </c>
      <c r="C9" s="8">
        <v>65</v>
      </c>
      <c r="D9" s="13">
        <f>C9*100/F8</f>
        <v>23.636363636363637</v>
      </c>
    </row>
    <row r="10" spans="1:7" x14ac:dyDescent="0.25">
      <c r="A10" s="10"/>
      <c r="B10" s="8" t="s">
        <v>11</v>
      </c>
      <c r="C10" s="8">
        <v>210</v>
      </c>
      <c r="D10" s="13">
        <f>C10*100/F8</f>
        <v>76.36363636363636</v>
      </c>
    </row>
    <row r="11" spans="1:7" x14ac:dyDescent="0.25">
      <c r="A11" s="10">
        <v>2</v>
      </c>
      <c r="B11" s="7" t="s">
        <v>12</v>
      </c>
      <c r="C11" s="8"/>
      <c r="D11" s="9"/>
    </row>
    <row r="12" spans="1:7" x14ac:dyDescent="0.25">
      <c r="A12" s="10"/>
      <c r="B12" s="8" t="s">
        <v>13</v>
      </c>
      <c r="C12" s="8"/>
      <c r="D12" s="13">
        <f>C12*100/F$12</f>
        <v>0</v>
      </c>
      <c r="F12" s="11">
        <f>SUM(C12:C16)</f>
        <v>275</v>
      </c>
      <c r="G12" s="12">
        <f>D12+D13+D14+D15+D16</f>
        <v>100</v>
      </c>
    </row>
    <row r="13" spans="1:7" x14ac:dyDescent="0.25">
      <c r="A13" s="10"/>
      <c r="B13" s="8" t="s">
        <v>14</v>
      </c>
      <c r="C13" s="8">
        <v>10</v>
      </c>
      <c r="D13" s="13">
        <f>C13*100/F$12</f>
        <v>3.6363636363636362</v>
      </c>
    </row>
    <row r="14" spans="1:7" x14ac:dyDescent="0.25">
      <c r="A14" s="10"/>
      <c r="B14" s="8" t="s">
        <v>15</v>
      </c>
      <c r="C14" s="8">
        <v>50</v>
      </c>
      <c r="D14" s="13">
        <f>C14*100/F$12</f>
        <v>18.181818181818183</v>
      </c>
    </row>
    <row r="15" spans="1:7" x14ac:dyDescent="0.25">
      <c r="A15" s="10"/>
      <c r="B15" s="8" t="s">
        <v>16</v>
      </c>
      <c r="C15" s="8">
        <v>105</v>
      </c>
      <c r="D15" s="13">
        <f>C15*100/F$12</f>
        <v>38.18181818181818</v>
      </c>
    </row>
    <row r="16" spans="1:7" x14ac:dyDescent="0.25">
      <c r="A16" s="10"/>
      <c r="B16" s="8" t="s">
        <v>17</v>
      </c>
      <c r="C16" s="8">
        <v>110</v>
      </c>
      <c r="D16" s="13">
        <f>C16*100/F$12</f>
        <v>40</v>
      </c>
    </row>
    <row r="17" spans="1:9" x14ac:dyDescent="0.25">
      <c r="A17" s="10">
        <v>3</v>
      </c>
      <c r="B17" s="7" t="s">
        <v>18</v>
      </c>
      <c r="C17" s="8"/>
      <c r="D17" s="9"/>
      <c r="F17" s="11">
        <f>SUM(C18:C22)</f>
        <v>430</v>
      </c>
      <c r="G17" s="12">
        <f>D18+D19+D20+D21+D22</f>
        <v>100</v>
      </c>
    </row>
    <row r="18" spans="1:9" x14ac:dyDescent="0.25">
      <c r="A18" s="10"/>
      <c r="B18" s="8" t="s">
        <v>19</v>
      </c>
      <c r="C18" s="8">
        <v>175</v>
      </c>
      <c r="D18" s="13">
        <f>C18*100/F$17</f>
        <v>40.697674418604649</v>
      </c>
    </row>
    <row r="19" spans="1:9" x14ac:dyDescent="0.25">
      <c r="A19" s="10"/>
      <c r="B19" s="8" t="s">
        <v>20</v>
      </c>
      <c r="C19" s="8">
        <v>90</v>
      </c>
      <c r="D19" s="13">
        <f>C19*100/F$17</f>
        <v>20.930232558139537</v>
      </c>
    </row>
    <row r="20" spans="1:9" x14ac:dyDescent="0.25">
      <c r="A20" s="10"/>
      <c r="B20" s="8" t="s">
        <v>21</v>
      </c>
      <c r="C20" s="8">
        <v>10</v>
      </c>
      <c r="D20" s="13">
        <f>C20*100/F$17</f>
        <v>2.3255813953488373</v>
      </c>
    </row>
    <row r="21" spans="1:9" x14ac:dyDescent="0.25">
      <c r="A21" s="10"/>
      <c r="B21" s="8" t="s">
        <v>22</v>
      </c>
      <c r="C21" s="8">
        <v>0</v>
      </c>
      <c r="D21" s="13">
        <f>C21*100/F$17</f>
        <v>0</v>
      </c>
    </row>
    <row r="22" spans="1:9" x14ac:dyDescent="0.25">
      <c r="A22" s="14"/>
      <c r="B22" s="8" t="s">
        <v>23</v>
      </c>
      <c r="C22" s="8">
        <v>155</v>
      </c>
      <c r="D22" s="13">
        <f>C22*100/F$17</f>
        <v>36.046511627906973</v>
      </c>
    </row>
    <row r="23" spans="1:9" x14ac:dyDescent="0.25">
      <c r="A23" s="6">
        <v>4</v>
      </c>
      <c r="B23" s="15" t="s">
        <v>24</v>
      </c>
      <c r="C23" s="16"/>
      <c r="D23" s="17"/>
      <c r="F23" s="11">
        <f>SUM(C25:C33)</f>
        <v>120</v>
      </c>
      <c r="G23" s="12">
        <f>D25+D26+D27+D28+D29+D30+D31+D32+D33</f>
        <v>100</v>
      </c>
      <c r="I23" s="3" t="s">
        <v>104</v>
      </c>
    </row>
    <row r="24" spans="1:9" x14ac:dyDescent="0.25">
      <c r="A24" s="10"/>
      <c r="B24" s="18" t="s">
        <v>25</v>
      </c>
      <c r="C24" s="19"/>
      <c r="D24" s="20"/>
    </row>
    <row r="25" spans="1:9" x14ac:dyDescent="0.25">
      <c r="A25" s="10"/>
      <c r="B25" s="8" t="s">
        <v>26</v>
      </c>
      <c r="C25" s="8">
        <v>20</v>
      </c>
      <c r="D25" s="13">
        <f t="shared" ref="D25:D33" si="0">C25*100/F$23</f>
        <v>16.666666666666668</v>
      </c>
    </row>
    <row r="26" spans="1:9" x14ac:dyDescent="0.25">
      <c r="A26" s="10"/>
      <c r="B26" s="8" t="s">
        <v>27</v>
      </c>
      <c r="C26" s="8">
        <v>25</v>
      </c>
      <c r="D26" s="13">
        <f t="shared" si="0"/>
        <v>20.833333333333332</v>
      </c>
    </row>
    <row r="27" spans="1:9" x14ac:dyDescent="0.25">
      <c r="A27" s="10"/>
      <c r="B27" s="8" t="s">
        <v>28</v>
      </c>
      <c r="C27" s="8">
        <v>5</v>
      </c>
      <c r="D27" s="13">
        <f t="shared" si="0"/>
        <v>4.166666666666667</v>
      </c>
    </row>
    <row r="28" spans="1:9" x14ac:dyDescent="0.25">
      <c r="A28" s="10"/>
      <c r="B28" s="8" t="s">
        <v>29</v>
      </c>
      <c r="C28" s="8">
        <v>50</v>
      </c>
      <c r="D28" s="13">
        <f t="shared" si="0"/>
        <v>41.666666666666664</v>
      </c>
    </row>
    <row r="29" spans="1:9" x14ac:dyDescent="0.25">
      <c r="A29" s="10"/>
      <c r="B29" s="8" t="s">
        <v>30</v>
      </c>
      <c r="C29" s="8">
        <v>20</v>
      </c>
      <c r="D29" s="13">
        <f t="shared" si="0"/>
        <v>16.666666666666668</v>
      </c>
    </row>
    <row r="30" spans="1:9" x14ac:dyDescent="0.25">
      <c r="A30" s="10"/>
      <c r="B30" s="21" t="s">
        <v>31</v>
      </c>
      <c r="C30" s="22"/>
      <c r="D30" s="13">
        <f t="shared" si="0"/>
        <v>0</v>
      </c>
    </row>
    <row r="31" spans="1:9" x14ac:dyDescent="0.25">
      <c r="A31" s="10"/>
      <c r="B31" s="8" t="s">
        <v>32</v>
      </c>
      <c r="C31" s="8">
        <v>0</v>
      </c>
      <c r="D31" s="13">
        <f t="shared" si="0"/>
        <v>0</v>
      </c>
    </row>
    <row r="32" spans="1:9" x14ac:dyDescent="0.25">
      <c r="A32" s="10"/>
      <c r="B32" s="8" t="s">
        <v>33</v>
      </c>
      <c r="C32" s="8">
        <v>0</v>
      </c>
      <c r="D32" s="13">
        <f t="shared" si="0"/>
        <v>0</v>
      </c>
    </row>
    <row r="33" spans="1:7" x14ac:dyDescent="0.25">
      <c r="A33" s="14"/>
      <c r="B33" s="8" t="s">
        <v>34</v>
      </c>
      <c r="C33" s="8">
        <v>0</v>
      </c>
      <c r="D33" s="13">
        <f t="shared" si="0"/>
        <v>0</v>
      </c>
    </row>
    <row r="34" spans="1:7" x14ac:dyDescent="0.25">
      <c r="A34" s="6">
        <v>5</v>
      </c>
      <c r="B34" s="21" t="s">
        <v>35</v>
      </c>
      <c r="C34" s="22"/>
      <c r="D34" s="23"/>
      <c r="F34" s="11">
        <f>SUM(C35:C43)</f>
        <v>275</v>
      </c>
      <c r="G34" s="12">
        <f>D35+D36+D37+D38+D39+D40+D41+D42+D43</f>
        <v>100</v>
      </c>
    </row>
    <row r="35" spans="1:7" x14ac:dyDescent="0.25">
      <c r="A35" s="10"/>
      <c r="B35" s="8" t="s">
        <v>36</v>
      </c>
      <c r="C35" s="8">
        <v>5</v>
      </c>
      <c r="D35" s="13">
        <f t="shared" ref="D35:D43" si="1">C35*100/F$34</f>
        <v>1.8181818181818181</v>
      </c>
    </row>
    <row r="36" spans="1:7" x14ac:dyDescent="0.25">
      <c r="A36" s="10"/>
      <c r="B36" s="8" t="s">
        <v>37</v>
      </c>
      <c r="C36" s="8">
        <v>15</v>
      </c>
      <c r="D36" s="13">
        <f t="shared" si="1"/>
        <v>5.4545454545454541</v>
      </c>
    </row>
    <row r="37" spans="1:7" x14ac:dyDescent="0.25">
      <c r="A37" s="10"/>
      <c r="B37" s="8" t="s">
        <v>38</v>
      </c>
      <c r="C37" s="8">
        <v>15</v>
      </c>
      <c r="D37" s="13">
        <f t="shared" si="1"/>
        <v>5.4545454545454541</v>
      </c>
    </row>
    <row r="38" spans="1:7" x14ac:dyDescent="0.25">
      <c r="A38" s="10"/>
      <c r="B38" s="8" t="s">
        <v>39</v>
      </c>
      <c r="C38" s="8">
        <v>20</v>
      </c>
      <c r="D38" s="13">
        <f t="shared" si="1"/>
        <v>7.2727272727272725</v>
      </c>
    </row>
    <row r="39" spans="1:7" x14ac:dyDescent="0.25">
      <c r="A39" s="10"/>
      <c r="B39" s="8" t="s">
        <v>40</v>
      </c>
      <c r="C39" s="8">
        <v>3</v>
      </c>
      <c r="D39" s="13">
        <f t="shared" si="1"/>
        <v>1.0909090909090908</v>
      </c>
    </row>
    <row r="40" spans="1:7" x14ac:dyDescent="0.25">
      <c r="A40" s="10"/>
      <c r="B40" s="8" t="s">
        <v>41</v>
      </c>
      <c r="C40" s="8">
        <v>25</v>
      </c>
      <c r="D40" s="13">
        <f t="shared" si="1"/>
        <v>9.0909090909090917</v>
      </c>
    </row>
    <row r="41" spans="1:7" x14ac:dyDescent="0.25">
      <c r="A41" s="10"/>
      <c r="B41" s="8" t="s">
        <v>42</v>
      </c>
      <c r="C41" s="8">
        <v>15</v>
      </c>
      <c r="D41" s="13">
        <f t="shared" si="1"/>
        <v>5.4545454545454541</v>
      </c>
    </row>
    <row r="42" spans="1:7" x14ac:dyDescent="0.25">
      <c r="A42" s="10"/>
      <c r="B42" s="8" t="s">
        <v>43</v>
      </c>
      <c r="C42" s="8">
        <v>80</v>
      </c>
      <c r="D42" s="13">
        <f t="shared" si="1"/>
        <v>29.09090909090909</v>
      </c>
    </row>
    <row r="43" spans="1:7" x14ac:dyDescent="0.25">
      <c r="A43" s="14"/>
      <c r="B43" s="8" t="s">
        <v>23</v>
      </c>
      <c r="C43" s="8">
        <v>97</v>
      </c>
      <c r="D43" s="13">
        <f t="shared" si="1"/>
        <v>35.272727272727273</v>
      </c>
    </row>
  </sheetData>
  <mergeCells count="5">
    <mergeCell ref="A1:E1"/>
    <mergeCell ref="A2:E2"/>
    <mergeCell ref="A4:E4"/>
    <mergeCell ref="A5:E5"/>
    <mergeCell ref="A3:D3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C19" sqref="C19"/>
    </sheetView>
  </sheetViews>
  <sheetFormatPr defaultRowHeight="14.25" x14ac:dyDescent="0.2"/>
  <cols>
    <col min="1" max="1" width="5.125" style="30" customWidth="1"/>
    <col min="2" max="2" width="40.875" customWidth="1"/>
    <col min="3" max="3" width="5.875" bestFit="1" customWidth="1"/>
    <col min="4" max="4" width="5.625" bestFit="1" customWidth="1"/>
    <col min="5" max="5" width="5.875" bestFit="1" customWidth="1"/>
    <col min="6" max="6" width="5.625" customWidth="1"/>
    <col min="7" max="7" width="5.875" bestFit="1" customWidth="1"/>
    <col min="8" max="8" width="6.25" bestFit="1" customWidth="1"/>
    <col min="9" max="9" width="5.875" bestFit="1" customWidth="1"/>
    <col min="10" max="10" width="5.625" bestFit="1" customWidth="1"/>
    <col min="11" max="11" width="5.875" bestFit="1" customWidth="1"/>
    <col min="12" max="12" width="5.625" customWidth="1"/>
    <col min="13" max="13" width="0.125" customWidth="1"/>
    <col min="14" max="14" width="9" style="30" hidden="1" customWidth="1"/>
    <col min="15" max="15" width="9" hidden="1" customWidth="1"/>
  </cols>
  <sheetData>
    <row r="1" spans="1:16" s="26" customFormat="1" ht="21" x14ac:dyDescent="0.35">
      <c r="A1" s="24">
        <v>2</v>
      </c>
      <c r="B1" s="25" t="s">
        <v>44</v>
      </c>
      <c r="C1" s="25"/>
      <c r="D1" s="25"/>
      <c r="E1" s="25"/>
      <c r="F1" s="25"/>
      <c r="G1" s="25"/>
      <c r="H1" s="25"/>
      <c r="I1" s="25"/>
      <c r="J1" s="25"/>
      <c r="K1" s="25"/>
      <c r="L1" s="25"/>
      <c r="N1" s="27"/>
    </row>
    <row r="2" spans="1:16" ht="21" x14ac:dyDescent="0.35">
      <c r="A2" s="28" t="s">
        <v>2</v>
      </c>
      <c r="B2" s="29" t="s">
        <v>3</v>
      </c>
      <c r="C2" s="80" t="s">
        <v>45</v>
      </c>
      <c r="D2" s="80"/>
      <c r="E2" s="80"/>
      <c r="F2" s="80"/>
      <c r="G2" s="80"/>
      <c r="H2" s="80"/>
      <c r="I2" s="80"/>
      <c r="J2" s="80"/>
      <c r="K2" s="80"/>
      <c r="L2" s="80"/>
      <c r="N2" s="30" t="s">
        <v>6</v>
      </c>
      <c r="O2" t="s">
        <v>7</v>
      </c>
    </row>
    <row r="3" spans="1:16" ht="21" x14ac:dyDescent="0.35">
      <c r="A3" s="31"/>
      <c r="B3" s="32"/>
      <c r="C3" s="80" t="s">
        <v>46</v>
      </c>
      <c r="D3" s="80"/>
      <c r="E3" s="80" t="s">
        <v>47</v>
      </c>
      <c r="F3" s="80"/>
      <c r="G3" s="80" t="s">
        <v>48</v>
      </c>
      <c r="H3" s="80"/>
      <c r="I3" s="80" t="s">
        <v>49</v>
      </c>
      <c r="J3" s="80"/>
      <c r="K3" s="80" t="s">
        <v>50</v>
      </c>
      <c r="L3" s="80"/>
    </row>
    <row r="4" spans="1:16" ht="21" x14ac:dyDescent="0.35">
      <c r="A4" s="33"/>
      <c r="B4" s="34"/>
      <c r="C4" s="35" t="s">
        <v>4</v>
      </c>
      <c r="D4" s="35" t="s">
        <v>5</v>
      </c>
      <c r="E4" s="35" t="s">
        <v>4</v>
      </c>
      <c r="F4" s="35" t="s">
        <v>5</v>
      </c>
      <c r="G4" s="35" t="s">
        <v>4</v>
      </c>
      <c r="H4" s="35" t="s">
        <v>5</v>
      </c>
      <c r="I4" s="35" t="s">
        <v>4</v>
      </c>
      <c r="J4" s="35" t="s">
        <v>5</v>
      </c>
      <c r="K4" s="35" t="s">
        <v>4</v>
      </c>
      <c r="L4" s="35" t="s">
        <v>5</v>
      </c>
    </row>
    <row r="5" spans="1:16" ht="21" x14ac:dyDescent="0.35">
      <c r="A5" s="36">
        <v>1</v>
      </c>
      <c r="B5" s="37" t="s">
        <v>66</v>
      </c>
      <c r="C5" s="38">
        <v>0</v>
      </c>
      <c r="D5" s="39">
        <f>C5*100/N5</f>
        <v>0</v>
      </c>
      <c r="E5" s="38">
        <v>220</v>
      </c>
      <c r="F5" s="39">
        <f>E5*100/N5</f>
        <v>80</v>
      </c>
      <c r="G5" s="38">
        <v>55</v>
      </c>
      <c r="H5" s="39">
        <f>G5*100/N5</f>
        <v>20</v>
      </c>
      <c r="I5" s="38">
        <v>0</v>
      </c>
      <c r="J5" s="39">
        <f>I5*100/N5</f>
        <v>0</v>
      </c>
      <c r="K5" s="38">
        <v>0</v>
      </c>
      <c r="L5" s="39">
        <f>K5*100/N5</f>
        <v>0</v>
      </c>
      <c r="N5" s="30">
        <f>SUM(C5,E5,G5,I5,K5)</f>
        <v>275</v>
      </c>
      <c r="O5" s="40">
        <f>D5+F5+H5+J5+L5</f>
        <v>100</v>
      </c>
    </row>
    <row r="6" spans="1:16" ht="21" x14ac:dyDescent="0.35">
      <c r="A6" s="36">
        <v>2</v>
      </c>
      <c r="B6" s="37" t="s">
        <v>67</v>
      </c>
      <c r="C6" s="38">
        <v>0</v>
      </c>
      <c r="D6" s="39">
        <f t="shared" ref="D6:D8" si="0">C6*100/N6</f>
        <v>0</v>
      </c>
      <c r="E6" s="38">
        <v>220</v>
      </c>
      <c r="F6" s="39">
        <f t="shared" ref="F6:F8" si="1">E6*100/N6</f>
        <v>80</v>
      </c>
      <c r="G6" s="38">
        <v>55</v>
      </c>
      <c r="H6" s="39">
        <f t="shared" ref="H6:H8" si="2">G6*100/N6</f>
        <v>20</v>
      </c>
      <c r="I6" s="38">
        <v>0</v>
      </c>
      <c r="J6" s="39">
        <f t="shared" ref="J6:J8" si="3">I6*100/N6</f>
        <v>0</v>
      </c>
      <c r="K6" s="38">
        <v>0</v>
      </c>
      <c r="L6" s="39">
        <f t="shared" ref="L6:L8" si="4">K6*100/N6</f>
        <v>0</v>
      </c>
      <c r="N6" s="30">
        <f t="shared" ref="N6:N8" si="5">SUM(C6,E6,G6,I6,K6)</f>
        <v>275</v>
      </c>
      <c r="O6" s="40">
        <f t="shared" ref="O6:O8" si="6">D6+F6+H6+J6+L6</f>
        <v>100</v>
      </c>
    </row>
    <row r="7" spans="1:16" ht="21" x14ac:dyDescent="0.35">
      <c r="A7" s="36">
        <v>3</v>
      </c>
      <c r="B7" s="37" t="s">
        <v>68</v>
      </c>
      <c r="C7" s="38">
        <v>0</v>
      </c>
      <c r="D7" s="39">
        <f t="shared" si="0"/>
        <v>0</v>
      </c>
      <c r="E7" s="38">
        <v>150</v>
      </c>
      <c r="F7" s="39">
        <f t="shared" si="1"/>
        <v>54.545454545454547</v>
      </c>
      <c r="G7" s="38">
        <v>125</v>
      </c>
      <c r="H7" s="39">
        <f t="shared" si="2"/>
        <v>45.454545454545453</v>
      </c>
      <c r="I7" s="38">
        <v>0</v>
      </c>
      <c r="J7" s="39">
        <f t="shared" si="3"/>
        <v>0</v>
      </c>
      <c r="K7" s="38">
        <v>0</v>
      </c>
      <c r="L7" s="39">
        <f t="shared" si="4"/>
        <v>0</v>
      </c>
      <c r="N7" s="30">
        <f t="shared" si="5"/>
        <v>275</v>
      </c>
      <c r="O7" s="40">
        <f t="shared" si="6"/>
        <v>100</v>
      </c>
    </row>
    <row r="8" spans="1:16" ht="21" x14ac:dyDescent="0.35">
      <c r="A8" s="36">
        <v>4</v>
      </c>
      <c r="B8" s="41" t="s">
        <v>51</v>
      </c>
      <c r="C8" s="38">
        <v>0</v>
      </c>
      <c r="D8" s="39">
        <f t="shared" si="0"/>
        <v>0</v>
      </c>
      <c r="E8" s="38">
        <v>150</v>
      </c>
      <c r="F8" s="39">
        <f t="shared" si="1"/>
        <v>54.545454545454547</v>
      </c>
      <c r="G8" s="38">
        <v>125</v>
      </c>
      <c r="H8" s="39">
        <f t="shared" si="2"/>
        <v>45.454545454545453</v>
      </c>
      <c r="I8" s="38">
        <v>0</v>
      </c>
      <c r="J8" s="39">
        <f t="shared" si="3"/>
        <v>0</v>
      </c>
      <c r="K8" s="38">
        <v>0</v>
      </c>
      <c r="L8" s="39">
        <f t="shared" si="4"/>
        <v>0</v>
      </c>
      <c r="N8" s="30">
        <f t="shared" si="5"/>
        <v>275</v>
      </c>
      <c r="O8" s="40">
        <f t="shared" si="6"/>
        <v>100</v>
      </c>
    </row>
    <row r="9" spans="1:16" ht="21" x14ac:dyDescent="0.35">
      <c r="A9" s="42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O9" s="40"/>
      <c r="P9">
        <v>275</v>
      </c>
    </row>
    <row r="10" spans="1:16" ht="21" x14ac:dyDescent="0.35">
      <c r="A10" s="27"/>
      <c r="B10" s="45"/>
      <c r="C10" s="26"/>
      <c r="D10" s="26"/>
      <c r="E10" s="26"/>
      <c r="F10" s="26"/>
      <c r="G10" s="26"/>
      <c r="H10" s="26"/>
      <c r="I10" s="26"/>
      <c r="J10" s="26"/>
      <c r="K10" s="26"/>
      <c r="L10" s="26"/>
      <c r="O10" s="40"/>
    </row>
    <row r="11" spans="1:16" ht="21" x14ac:dyDescent="0.35">
      <c r="F11" s="46"/>
    </row>
  </sheetData>
  <mergeCells count="6">
    <mergeCell ref="C2:L2"/>
    <mergeCell ref="C3:D3"/>
    <mergeCell ref="E3:F3"/>
    <mergeCell ref="G3:H3"/>
    <mergeCell ref="I3:J3"/>
    <mergeCell ref="K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E9" sqref="E9"/>
    </sheetView>
  </sheetViews>
  <sheetFormatPr defaultColWidth="9" defaultRowHeight="21" x14ac:dyDescent="0.35"/>
  <cols>
    <col min="1" max="1" width="4.125" style="27" customWidth="1"/>
    <col min="2" max="2" width="28.5" style="26" customWidth="1"/>
    <col min="3" max="3" width="5.875" style="26" bestFit="1" customWidth="1"/>
    <col min="4" max="4" width="6.25" style="26" bestFit="1" customWidth="1"/>
    <col min="5" max="5" width="5.875" style="26" bestFit="1" customWidth="1"/>
    <col min="6" max="6" width="5.625" style="26" bestFit="1" customWidth="1"/>
    <col min="7" max="7" width="5.875" style="26" bestFit="1" customWidth="1"/>
    <col min="8" max="8" width="5.625" style="26" bestFit="1" customWidth="1"/>
    <col min="9" max="9" width="5.875" style="26" bestFit="1" customWidth="1"/>
    <col min="10" max="10" width="5.625" style="26" bestFit="1" customWidth="1"/>
    <col min="11" max="11" width="5.875" style="26" bestFit="1" customWidth="1"/>
    <col min="12" max="12" width="5.625" style="26" bestFit="1" customWidth="1"/>
    <col min="13" max="13" width="0.125" style="26" customWidth="1"/>
    <col min="14" max="14" width="9" style="47" hidden="1" customWidth="1"/>
    <col min="15" max="15" width="9" style="26" hidden="1" customWidth="1"/>
    <col min="16" max="16384" width="9" style="26"/>
  </cols>
  <sheetData>
    <row r="1" spans="1:16" x14ac:dyDescent="0.35">
      <c r="A1" s="24">
        <v>3</v>
      </c>
      <c r="B1" s="25" t="s">
        <v>52</v>
      </c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6" x14ac:dyDescent="0.35">
      <c r="A2" s="28" t="s">
        <v>2</v>
      </c>
      <c r="B2" s="29" t="s">
        <v>3</v>
      </c>
      <c r="C2" s="80" t="s">
        <v>46</v>
      </c>
      <c r="D2" s="80"/>
      <c r="E2" s="80" t="s">
        <v>47</v>
      </c>
      <c r="F2" s="80"/>
      <c r="G2" s="80" t="s">
        <v>48</v>
      </c>
      <c r="H2" s="80"/>
      <c r="I2" s="80" t="s">
        <v>49</v>
      </c>
      <c r="J2" s="80"/>
      <c r="K2" s="80" t="s">
        <v>50</v>
      </c>
      <c r="L2" s="80"/>
      <c r="N2" s="47" t="s">
        <v>6</v>
      </c>
      <c r="O2" s="26" t="s">
        <v>7</v>
      </c>
    </row>
    <row r="3" spans="1:16" x14ac:dyDescent="0.35">
      <c r="A3" s="33"/>
      <c r="B3" s="48"/>
      <c r="C3" s="35" t="s">
        <v>4</v>
      </c>
      <c r="D3" s="35" t="s">
        <v>5</v>
      </c>
      <c r="E3" s="35" t="s">
        <v>4</v>
      </c>
      <c r="F3" s="35" t="s">
        <v>5</v>
      </c>
      <c r="G3" s="35" t="s">
        <v>4</v>
      </c>
      <c r="H3" s="35" t="s">
        <v>5</v>
      </c>
      <c r="I3" s="35" t="s">
        <v>4</v>
      </c>
      <c r="J3" s="35" t="s">
        <v>5</v>
      </c>
      <c r="K3" s="35" t="s">
        <v>4</v>
      </c>
      <c r="L3" s="35" t="s">
        <v>5</v>
      </c>
    </row>
    <row r="4" spans="1:16" ht="42" x14ac:dyDescent="0.35">
      <c r="A4" s="49">
        <v>1</v>
      </c>
      <c r="B4" s="50" t="s">
        <v>69</v>
      </c>
      <c r="C4" s="49">
        <v>100</v>
      </c>
      <c r="D4" s="51">
        <f>C4*100/N4</f>
        <v>36.363636363636367</v>
      </c>
      <c r="E4" s="49">
        <v>175</v>
      </c>
      <c r="F4" s="51">
        <f>E4*100/N4</f>
        <v>63.636363636363633</v>
      </c>
      <c r="G4" s="49">
        <v>0</v>
      </c>
      <c r="H4" s="51">
        <f>G4*100/N4</f>
        <v>0</v>
      </c>
      <c r="I4" s="49">
        <v>0</v>
      </c>
      <c r="J4" s="51">
        <f>I4*100/N4</f>
        <v>0</v>
      </c>
      <c r="K4" s="49">
        <v>0</v>
      </c>
      <c r="L4" s="51">
        <f>K4*100/N4</f>
        <v>0</v>
      </c>
      <c r="N4" s="52">
        <f>SUM(C4,E4,G4,I4,K4)</f>
        <v>275</v>
      </c>
      <c r="O4" s="53">
        <f>D4+F4+H4+J4+L4</f>
        <v>100</v>
      </c>
    </row>
    <row r="5" spans="1:16" ht="42" x14ac:dyDescent="0.35">
      <c r="A5" s="49">
        <v>2</v>
      </c>
      <c r="B5" s="50" t="s">
        <v>70</v>
      </c>
      <c r="C5" s="49">
        <v>100</v>
      </c>
      <c r="D5" s="51">
        <f t="shared" ref="D5:D7" si="0">C5*100/N5</f>
        <v>36.363636363636367</v>
      </c>
      <c r="E5" s="49">
        <v>175</v>
      </c>
      <c r="F5" s="51">
        <f t="shared" ref="F5:F7" si="1">E5*100/N5</f>
        <v>63.636363636363633</v>
      </c>
      <c r="G5" s="49">
        <v>0</v>
      </c>
      <c r="H5" s="51">
        <f t="shared" ref="H5:H7" si="2">G5*100/N5</f>
        <v>0</v>
      </c>
      <c r="I5" s="49">
        <v>0</v>
      </c>
      <c r="J5" s="51">
        <f t="shared" ref="J5:J7" si="3">I5*100/N5</f>
        <v>0</v>
      </c>
      <c r="K5" s="49">
        <v>0</v>
      </c>
      <c r="L5" s="51">
        <f t="shared" ref="L5:L7" si="4">K5*100/N5</f>
        <v>0</v>
      </c>
      <c r="N5" s="52">
        <f t="shared" ref="N5:N7" si="5">SUM(C5,E5,G5,I5,K5)</f>
        <v>275</v>
      </c>
      <c r="O5" s="53">
        <f t="shared" ref="O5:O7" si="6">D5+F5+H5+J5+L5</f>
        <v>100</v>
      </c>
    </row>
    <row r="6" spans="1:16" ht="63" x14ac:dyDescent="0.35">
      <c r="A6" s="49">
        <v>3</v>
      </c>
      <c r="B6" s="50" t="s">
        <v>71</v>
      </c>
      <c r="C6" s="49">
        <v>95</v>
      </c>
      <c r="D6" s="51">
        <f t="shared" si="0"/>
        <v>34.545454545454547</v>
      </c>
      <c r="E6" s="49">
        <v>180</v>
      </c>
      <c r="F6" s="51">
        <f t="shared" si="1"/>
        <v>65.454545454545453</v>
      </c>
      <c r="G6" s="49">
        <v>0</v>
      </c>
      <c r="H6" s="51">
        <f t="shared" si="2"/>
        <v>0</v>
      </c>
      <c r="I6" s="49">
        <v>0</v>
      </c>
      <c r="J6" s="51">
        <f t="shared" si="3"/>
        <v>0</v>
      </c>
      <c r="K6" s="49">
        <v>0</v>
      </c>
      <c r="L6" s="51">
        <f t="shared" si="4"/>
        <v>0</v>
      </c>
      <c r="N6" s="52">
        <f t="shared" si="5"/>
        <v>275</v>
      </c>
      <c r="O6" s="53">
        <f t="shared" si="6"/>
        <v>100</v>
      </c>
    </row>
    <row r="7" spans="1:16" ht="42" x14ac:dyDescent="0.35">
      <c r="A7" s="49">
        <v>4</v>
      </c>
      <c r="B7" s="50" t="s">
        <v>72</v>
      </c>
      <c r="C7" s="49">
        <v>200</v>
      </c>
      <c r="D7" s="51">
        <f t="shared" si="0"/>
        <v>72.727272727272734</v>
      </c>
      <c r="E7" s="49">
        <v>75</v>
      </c>
      <c r="F7" s="51">
        <f t="shared" si="1"/>
        <v>27.272727272727273</v>
      </c>
      <c r="G7" s="49">
        <v>0</v>
      </c>
      <c r="H7" s="51">
        <f t="shared" si="2"/>
        <v>0</v>
      </c>
      <c r="I7" s="49">
        <v>0</v>
      </c>
      <c r="J7" s="51">
        <f t="shared" si="3"/>
        <v>0</v>
      </c>
      <c r="K7" s="49">
        <v>0</v>
      </c>
      <c r="L7" s="51">
        <f t="shared" si="4"/>
        <v>0</v>
      </c>
      <c r="N7" s="52">
        <f t="shared" si="5"/>
        <v>275</v>
      </c>
      <c r="O7" s="53">
        <f t="shared" si="6"/>
        <v>100</v>
      </c>
    </row>
    <row r="8" spans="1:16" x14ac:dyDescent="0.35">
      <c r="P8" s="25">
        <v>275</v>
      </c>
    </row>
  </sheetData>
  <mergeCells count="5"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>
      <selection activeCell="T2" sqref="T2"/>
    </sheetView>
  </sheetViews>
  <sheetFormatPr defaultColWidth="9" defaultRowHeight="21" x14ac:dyDescent="0.35"/>
  <cols>
    <col min="1" max="1" width="3.625" style="27" customWidth="1"/>
    <col min="2" max="2" width="25.625" style="26" customWidth="1"/>
    <col min="3" max="3" width="5.25" style="26" bestFit="1" customWidth="1"/>
    <col min="4" max="4" width="5.875" style="26" customWidth="1"/>
    <col min="5" max="5" width="5.75" style="26" customWidth="1"/>
    <col min="6" max="6" width="5.125" style="26" bestFit="1" customWidth="1"/>
    <col min="7" max="7" width="5.25" style="26" bestFit="1" customWidth="1"/>
    <col min="8" max="8" width="5.125" style="26" bestFit="1" customWidth="1"/>
    <col min="9" max="9" width="5.25" style="26" bestFit="1" customWidth="1"/>
    <col min="10" max="10" width="5.125" style="26" bestFit="1" customWidth="1"/>
    <col min="11" max="11" width="5.25" style="26" bestFit="1" customWidth="1"/>
    <col min="12" max="12" width="5.125" style="26" bestFit="1" customWidth="1"/>
    <col min="13" max="13" width="5.25" style="26" bestFit="1" customWidth="1"/>
    <col min="14" max="14" width="5.125" style="26" customWidth="1"/>
    <col min="15" max="15" width="0.125" style="26" customWidth="1"/>
    <col min="16" max="16" width="0.25" style="47" hidden="1" customWidth="1"/>
    <col min="17" max="17" width="14.625" style="27" hidden="1" customWidth="1"/>
    <col min="18" max="16384" width="9" style="26"/>
  </cols>
  <sheetData>
    <row r="1" spans="1:18" x14ac:dyDescent="0.35">
      <c r="A1" s="24">
        <v>4</v>
      </c>
      <c r="B1" s="25" t="s">
        <v>53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8" x14ac:dyDescent="0.35">
      <c r="A2" s="28" t="s">
        <v>2</v>
      </c>
      <c r="B2" s="29" t="s">
        <v>3</v>
      </c>
      <c r="C2" s="80" t="s">
        <v>46</v>
      </c>
      <c r="D2" s="80"/>
      <c r="E2" s="80" t="s">
        <v>47</v>
      </c>
      <c r="F2" s="80"/>
      <c r="G2" s="80" t="s">
        <v>48</v>
      </c>
      <c r="H2" s="80"/>
      <c r="I2" s="80" t="s">
        <v>49</v>
      </c>
      <c r="J2" s="80"/>
      <c r="K2" s="80" t="s">
        <v>50</v>
      </c>
      <c r="L2" s="80"/>
      <c r="M2" s="80" t="s">
        <v>54</v>
      </c>
      <c r="N2" s="80"/>
      <c r="P2" s="47" t="s">
        <v>6</v>
      </c>
      <c r="Q2" s="27" t="s">
        <v>7</v>
      </c>
    </row>
    <row r="3" spans="1:18" x14ac:dyDescent="0.35">
      <c r="A3" s="33"/>
      <c r="B3" s="48"/>
      <c r="C3" s="54" t="s">
        <v>4</v>
      </c>
      <c r="D3" s="54" t="s">
        <v>5</v>
      </c>
      <c r="E3" s="54" t="s">
        <v>4</v>
      </c>
      <c r="F3" s="54" t="s">
        <v>5</v>
      </c>
      <c r="G3" s="54" t="s">
        <v>4</v>
      </c>
      <c r="H3" s="54" t="s">
        <v>5</v>
      </c>
      <c r="I3" s="54" t="s">
        <v>4</v>
      </c>
      <c r="J3" s="54" t="s">
        <v>5</v>
      </c>
      <c r="K3" s="54" t="s">
        <v>4</v>
      </c>
      <c r="L3" s="54" t="s">
        <v>5</v>
      </c>
      <c r="M3" s="54" t="s">
        <v>4</v>
      </c>
      <c r="N3" s="54" t="s">
        <v>5</v>
      </c>
    </row>
    <row r="4" spans="1:18" x14ac:dyDescent="0.35">
      <c r="A4" s="55">
        <v>1</v>
      </c>
      <c r="B4" s="56" t="s">
        <v>55</v>
      </c>
      <c r="C4" s="57">
        <v>250</v>
      </c>
      <c r="D4" s="58">
        <f>C4*100/P4</f>
        <v>90.909090909090907</v>
      </c>
      <c r="E4" s="57">
        <v>25</v>
      </c>
      <c r="F4" s="59">
        <f>E4*100/P4</f>
        <v>9.0909090909090917</v>
      </c>
      <c r="G4" s="57">
        <v>0</v>
      </c>
      <c r="H4" s="59">
        <f>G4*100/P4</f>
        <v>0</v>
      </c>
      <c r="I4" s="57">
        <v>0</v>
      </c>
      <c r="J4" s="59">
        <f>I4*100/P4</f>
        <v>0</v>
      </c>
      <c r="K4" s="57">
        <v>0</v>
      </c>
      <c r="L4" s="59">
        <f>K4*100/P4</f>
        <v>0</v>
      </c>
      <c r="M4" s="57">
        <v>0</v>
      </c>
      <c r="N4" s="59">
        <f>M4*100/P4</f>
        <v>0</v>
      </c>
      <c r="P4" s="47">
        <f>SUM(C4,E4,G4,I4,K4,M4)</f>
        <v>275</v>
      </c>
      <c r="Q4" s="60">
        <f>D4+F4+H4+J4+L4+N4</f>
        <v>100</v>
      </c>
    </row>
    <row r="5" spans="1:18" s="62" customFormat="1" x14ac:dyDescent="0.2">
      <c r="A5" s="57">
        <v>2</v>
      </c>
      <c r="B5" s="61" t="s">
        <v>56</v>
      </c>
      <c r="C5" s="57">
        <v>250</v>
      </c>
      <c r="D5" s="58">
        <f t="shared" ref="D5:D13" si="0">C5*100/P5</f>
        <v>90.909090909090907</v>
      </c>
      <c r="E5" s="57">
        <v>25</v>
      </c>
      <c r="F5" s="59">
        <f t="shared" ref="F5:F14" si="1">E5*100/P5</f>
        <v>9.0909090909090917</v>
      </c>
      <c r="G5" s="57">
        <v>0</v>
      </c>
      <c r="H5" s="59">
        <f t="shared" ref="H5:H14" si="2">G5*100/P5</f>
        <v>0</v>
      </c>
      <c r="I5" s="57">
        <v>0</v>
      </c>
      <c r="J5" s="59">
        <f t="shared" ref="J5:J14" si="3">I5*100/P5</f>
        <v>0</v>
      </c>
      <c r="K5" s="57">
        <v>0</v>
      </c>
      <c r="L5" s="59">
        <f t="shared" ref="L5:L14" si="4">K5*100/P5</f>
        <v>0</v>
      </c>
      <c r="M5" s="57">
        <v>0</v>
      </c>
      <c r="N5" s="59">
        <f t="shared" ref="N5:N14" si="5">M5*100/P5</f>
        <v>0</v>
      </c>
      <c r="P5" s="47">
        <f t="shared" ref="P5:P14" si="6">SUM(C5,E5,G5,I5,K5,M5)</f>
        <v>275</v>
      </c>
      <c r="Q5" s="60">
        <f t="shared" ref="Q5:Q14" si="7">D5+F5+H5+J5+L5+N5</f>
        <v>100</v>
      </c>
    </row>
    <row r="6" spans="1:18" x14ac:dyDescent="0.35">
      <c r="A6" s="55">
        <v>3</v>
      </c>
      <c r="B6" s="56" t="s">
        <v>57</v>
      </c>
      <c r="C6" s="57">
        <v>250</v>
      </c>
      <c r="D6" s="58">
        <f t="shared" si="0"/>
        <v>90.909090909090907</v>
      </c>
      <c r="E6" s="57">
        <v>25</v>
      </c>
      <c r="F6" s="59">
        <f t="shared" si="1"/>
        <v>9.0909090909090917</v>
      </c>
      <c r="G6" s="57">
        <v>0</v>
      </c>
      <c r="H6" s="59">
        <f t="shared" si="2"/>
        <v>0</v>
      </c>
      <c r="I6" s="57">
        <v>0</v>
      </c>
      <c r="J6" s="59">
        <f t="shared" si="3"/>
        <v>0</v>
      </c>
      <c r="K6" s="57">
        <v>0</v>
      </c>
      <c r="L6" s="59">
        <f t="shared" si="4"/>
        <v>0</v>
      </c>
      <c r="M6" s="57">
        <v>0</v>
      </c>
      <c r="N6" s="59">
        <f t="shared" si="5"/>
        <v>0</v>
      </c>
      <c r="P6" s="47">
        <f t="shared" si="6"/>
        <v>275</v>
      </c>
      <c r="Q6" s="60">
        <f t="shared" si="7"/>
        <v>100</v>
      </c>
    </row>
    <row r="7" spans="1:18" x14ac:dyDescent="0.35">
      <c r="A7" s="55">
        <v>4</v>
      </c>
      <c r="B7" s="56" t="s">
        <v>58</v>
      </c>
      <c r="C7" s="57">
        <v>250</v>
      </c>
      <c r="D7" s="58">
        <f t="shared" si="0"/>
        <v>90.909090909090907</v>
      </c>
      <c r="E7" s="57">
        <v>25</v>
      </c>
      <c r="F7" s="59">
        <f t="shared" si="1"/>
        <v>9.0909090909090917</v>
      </c>
      <c r="G7" s="57">
        <v>0</v>
      </c>
      <c r="H7" s="59">
        <f t="shared" si="2"/>
        <v>0</v>
      </c>
      <c r="I7" s="57">
        <v>0</v>
      </c>
      <c r="J7" s="59">
        <f t="shared" si="3"/>
        <v>0</v>
      </c>
      <c r="K7" s="57">
        <v>0</v>
      </c>
      <c r="L7" s="59">
        <f t="shared" si="4"/>
        <v>0</v>
      </c>
      <c r="M7" s="57">
        <v>0</v>
      </c>
      <c r="N7" s="59">
        <f t="shared" si="5"/>
        <v>0</v>
      </c>
      <c r="P7" s="47">
        <f t="shared" si="6"/>
        <v>275</v>
      </c>
      <c r="Q7" s="60">
        <f t="shared" si="7"/>
        <v>100</v>
      </c>
    </row>
    <row r="8" spans="1:18" x14ac:dyDescent="0.35">
      <c r="A8" s="55">
        <v>5</v>
      </c>
      <c r="B8" s="56" t="s">
        <v>59</v>
      </c>
      <c r="C8" s="57">
        <v>250</v>
      </c>
      <c r="D8" s="58">
        <f>C8*100/P8</f>
        <v>90.909090909090907</v>
      </c>
      <c r="E8" s="57">
        <v>25</v>
      </c>
      <c r="F8" s="59">
        <f t="shared" si="1"/>
        <v>9.0909090909090917</v>
      </c>
      <c r="G8" s="57">
        <v>0</v>
      </c>
      <c r="H8" s="59">
        <f t="shared" si="2"/>
        <v>0</v>
      </c>
      <c r="I8" s="57">
        <v>0</v>
      </c>
      <c r="J8" s="59">
        <f t="shared" si="3"/>
        <v>0</v>
      </c>
      <c r="K8" s="57">
        <v>0</v>
      </c>
      <c r="L8" s="59">
        <f t="shared" si="4"/>
        <v>0</v>
      </c>
      <c r="M8" s="57">
        <v>0</v>
      </c>
      <c r="N8" s="59">
        <f t="shared" si="5"/>
        <v>0</v>
      </c>
      <c r="P8" s="47">
        <f t="shared" si="6"/>
        <v>275</v>
      </c>
      <c r="Q8" s="60">
        <f t="shared" si="7"/>
        <v>100</v>
      </c>
    </row>
    <row r="9" spans="1:18" x14ac:dyDescent="0.35">
      <c r="A9" s="55">
        <v>6</v>
      </c>
      <c r="B9" s="56" t="s">
        <v>73</v>
      </c>
      <c r="C9" s="57">
        <v>250</v>
      </c>
      <c r="D9" s="58">
        <f>C9*100/P9</f>
        <v>90.909090909090907</v>
      </c>
      <c r="E9" s="57">
        <v>25</v>
      </c>
      <c r="F9" s="59">
        <f t="shared" ref="F9" si="8">E9*100/P9</f>
        <v>9.0909090909090917</v>
      </c>
      <c r="G9" s="57">
        <v>0</v>
      </c>
      <c r="H9" s="59">
        <f t="shared" ref="H9" si="9">G9*100/P9</f>
        <v>0</v>
      </c>
      <c r="I9" s="57">
        <v>0</v>
      </c>
      <c r="J9" s="59">
        <f t="shared" ref="J9" si="10">I9*100/P9</f>
        <v>0</v>
      </c>
      <c r="K9" s="57">
        <v>0</v>
      </c>
      <c r="L9" s="59">
        <f t="shared" ref="L9" si="11">K9*100/P9</f>
        <v>0</v>
      </c>
      <c r="M9" s="57">
        <v>0</v>
      </c>
      <c r="N9" s="59">
        <f t="shared" ref="N9" si="12">M9*100/P9</f>
        <v>0</v>
      </c>
      <c r="P9" s="47">
        <f t="shared" si="6"/>
        <v>275</v>
      </c>
      <c r="Q9" s="60">
        <f t="shared" si="7"/>
        <v>100</v>
      </c>
    </row>
    <row r="10" spans="1:18" x14ac:dyDescent="0.35">
      <c r="A10" s="55">
        <v>7</v>
      </c>
      <c r="B10" s="56" t="s">
        <v>60</v>
      </c>
      <c r="C10" s="57">
        <v>225</v>
      </c>
      <c r="D10" s="58">
        <f t="shared" si="0"/>
        <v>81.818181818181813</v>
      </c>
      <c r="E10" s="57">
        <v>50</v>
      </c>
      <c r="F10" s="59">
        <f t="shared" si="1"/>
        <v>18.181818181818183</v>
      </c>
      <c r="G10" s="57">
        <v>0</v>
      </c>
      <c r="H10" s="59">
        <f t="shared" si="2"/>
        <v>0</v>
      </c>
      <c r="I10" s="57">
        <v>0</v>
      </c>
      <c r="J10" s="59">
        <f t="shared" si="3"/>
        <v>0</v>
      </c>
      <c r="K10" s="57">
        <v>0</v>
      </c>
      <c r="L10" s="59">
        <f t="shared" si="4"/>
        <v>0</v>
      </c>
      <c r="M10" s="57">
        <v>0</v>
      </c>
      <c r="N10" s="59">
        <f t="shared" si="5"/>
        <v>0</v>
      </c>
      <c r="P10" s="47">
        <f t="shared" si="6"/>
        <v>275</v>
      </c>
      <c r="Q10" s="60">
        <f t="shared" si="7"/>
        <v>100</v>
      </c>
    </row>
    <row r="11" spans="1:18" x14ac:dyDescent="0.35">
      <c r="A11" s="55">
        <v>8</v>
      </c>
      <c r="B11" s="56" t="s">
        <v>61</v>
      </c>
      <c r="C11" s="57">
        <v>250</v>
      </c>
      <c r="D11" s="58">
        <f t="shared" si="0"/>
        <v>90.909090909090907</v>
      </c>
      <c r="E11" s="57">
        <v>25</v>
      </c>
      <c r="F11" s="59">
        <f t="shared" si="1"/>
        <v>9.0909090909090917</v>
      </c>
      <c r="G11" s="57">
        <v>0</v>
      </c>
      <c r="H11" s="59">
        <f t="shared" si="2"/>
        <v>0</v>
      </c>
      <c r="I11" s="57">
        <v>0</v>
      </c>
      <c r="J11" s="59">
        <f t="shared" si="3"/>
        <v>0</v>
      </c>
      <c r="K11" s="57">
        <v>0</v>
      </c>
      <c r="L11" s="59">
        <f t="shared" si="4"/>
        <v>0</v>
      </c>
      <c r="M11" s="57">
        <v>0</v>
      </c>
      <c r="N11" s="59">
        <f t="shared" si="5"/>
        <v>0</v>
      </c>
      <c r="P11" s="47">
        <f t="shared" si="6"/>
        <v>275</v>
      </c>
      <c r="Q11" s="60">
        <f t="shared" si="7"/>
        <v>100</v>
      </c>
    </row>
    <row r="12" spans="1:18" x14ac:dyDescent="0.35">
      <c r="A12" s="55">
        <v>9</v>
      </c>
      <c r="B12" s="56" t="s">
        <v>62</v>
      </c>
      <c r="C12" s="57">
        <v>275</v>
      </c>
      <c r="D12" s="58">
        <f t="shared" si="0"/>
        <v>100</v>
      </c>
      <c r="E12" s="57">
        <v>0</v>
      </c>
      <c r="F12" s="59">
        <f t="shared" si="1"/>
        <v>0</v>
      </c>
      <c r="G12" s="57">
        <v>0</v>
      </c>
      <c r="H12" s="59">
        <f t="shared" si="2"/>
        <v>0</v>
      </c>
      <c r="I12" s="57">
        <v>0</v>
      </c>
      <c r="J12" s="59">
        <f t="shared" si="3"/>
        <v>0</v>
      </c>
      <c r="K12" s="57">
        <v>0</v>
      </c>
      <c r="L12" s="59">
        <f t="shared" si="4"/>
        <v>0</v>
      </c>
      <c r="M12" s="57">
        <v>0</v>
      </c>
      <c r="N12" s="59">
        <f t="shared" si="5"/>
        <v>0</v>
      </c>
      <c r="P12" s="47">
        <f t="shared" si="6"/>
        <v>275</v>
      </c>
      <c r="Q12" s="60">
        <f t="shared" si="7"/>
        <v>100</v>
      </c>
    </row>
    <row r="13" spans="1:18" x14ac:dyDescent="0.35">
      <c r="A13" s="55">
        <v>10</v>
      </c>
      <c r="B13" s="56" t="s">
        <v>63</v>
      </c>
      <c r="C13" s="57">
        <v>275</v>
      </c>
      <c r="D13" s="58">
        <f t="shared" si="0"/>
        <v>100</v>
      </c>
      <c r="E13" s="57">
        <v>0</v>
      </c>
      <c r="F13" s="59">
        <f t="shared" si="1"/>
        <v>0</v>
      </c>
      <c r="G13" s="57">
        <v>0</v>
      </c>
      <c r="H13" s="59">
        <f t="shared" si="2"/>
        <v>0</v>
      </c>
      <c r="I13" s="57">
        <v>0</v>
      </c>
      <c r="J13" s="59">
        <f t="shared" si="3"/>
        <v>0</v>
      </c>
      <c r="K13" s="57">
        <v>0</v>
      </c>
      <c r="L13" s="59">
        <f t="shared" si="4"/>
        <v>0</v>
      </c>
      <c r="M13" s="57">
        <v>0</v>
      </c>
      <c r="N13" s="59">
        <f t="shared" si="5"/>
        <v>0</v>
      </c>
      <c r="P13" s="47">
        <f t="shared" si="6"/>
        <v>275</v>
      </c>
      <c r="Q13" s="60">
        <f t="shared" si="7"/>
        <v>100</v>
      </c>
    </row>
    <row r="14" spans="1:18" x14ac:dyDescent="0.35">
      <c r="A14" s="55">
        <v>11</v>
      </c>
      <c r="B14" s="63" t="s">
        <v>64</v>
      </c>
      <c r="C14" s="57">
        <v>200</v>
      </c>
      <c r="D14" s="58">
        <v>141</v>
      </c>
      <c r="E14" s="57">
        <v>75</v>
      </c>
      <c r="F14" s="59">
        <f t="shared" si="1"/>
        <v>27.272727272727273</v>
      </c>
      <c r="G14" s="57">
        <v>0</v>
      </c>
      <c r="H14" s="59">
        <f t="shared" si="2"/>
        <v>0</v>
      </c>
      <c r="I14" s="57">
        <v>0</v>
      </c>
      <c r="J14" s="59">
        <f t="shared" si="3"/>
        <v>0</v>
      </c>
      <c r="K14" s="57">
        <v>0</v>
      </c>
      <c r="L14" s="59">
        <f t="shared" si="4"/>
        <v>0</v>
      </c>
      <c r="M14" s="57">
        <v>0</v>
      </c>
      <c r="N14" s="59">
        <f t="shared" si="5"/>
        <v>0</v>
      </c>
      <c r="P14" s="47">
        <f t="shared" si="6"/>
        <v>275</v>
      </c>
      <c r="Q14" s="60">
        <f t="shared" si="7"/>
        <v>168.27272727272728</v>
      </c>
    </row>
    <row r="15" spans="1:18" x14ac:dyDescent="0.35">
      <c r="R15" s="25">
        <v>275</v>
      </c>
    </row>
  </sheetData>
  <mergeCells count="6"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G22" sqref="G22"/>
    </sheetView>
  </sheetViews>
  <sheetFormatPr defaultRowHeight="14.25" x14ac:dyDescent="0.2"/>
  <sheetData>
    <row r="1" spans="1:2" x14ac:dyDescent="0.2">
      <c r="A1" t="s">
        <v>74</v>
      </c>
    </row>
    <row r="2" spans="1:2" x14ac:dyDescent="0.2">
      <c r="B2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tabSelected="1" topLeftCell="A49" workbookViewId="0">
      <selection activeCell="D62" sqref="D62"/>
    </sheetView>
  </sheetViews>
  <sheetFormatPr defaultRowHeight="14.25" x14ac:dyDescent="0.2"/>
  <cols>
    <col min="1" max="1" width="10.625" customWidth="1"/>
    <col min="2" max="2" width="33.75" customWidth="1"/>
    <col min="3" max="3" width="22.125" customWidth="1"/>
    <col min="4" max="4" width="17.625" customWidth="1"/>
    <col min="5" max="5" width="17.875" customWidth="1"/>
    <col min="6" max="6" width="26.875" customWidth="1"/>
  </cols>
  <sheetData>
    <row r="1" spans="1:5" x14ac:dyDescent="0.2">
      <c r="A1" t="s">
        <v>83</v>
      </c>
    </row>
    <row r="2" spans="1:5" x14ac:dyDescent="0.2">
      <c r="A2" t="s">
        <v>82</v>
      </c>
    </row>
    <row r="3" spans="1:5" x14ac:dyDescent="0.2">
      <c r="A3" t="s">
        <v>112</v>
      </c>
    </row>
    <row r="4" spans="1:5" x14ac:dyDescent="0.2">
      <c r="B4" t="s">
        <v>113</v>
      </c>
    </row>
    <row r="5" spans="1:5" x14ac:dyDescent="0.2">
      <c r="B5" t="s">
        <v>114</v>
      </c>
    </row>
    <row r="7" spans="1:5" x14ac:dyDescent="0.2">
      <c r="A7" t="s">
        <v>111</v>
      </c>
    </row>
    <row r="9" spans="1:5" x14ac:dyDescent="0.2">
      <c r="A9" t="s">
        <v>81</v>
      </c>
    </row>
    <row r="10" spans="1:5" x14ac:dyDescent="0.2">
      <c r="A10" t="s">
        <v>80</v>
      </c>
    </row>
    <row r="11" spans="1:5" x14ac:dyDescent="0.2">
      <c r="A11" t="s">
        <v>79</v>
      </c>
    </row>
    <row r="12" spans="1:5" x14ac:dyDescent="0.2">
      <c r="A12" s="111" t="s">
        <v>151</v>
      </c>
      <c r="B12" s="111"/>
      <c r="C12" s="111"/>
      <c r="D12" s="111"/>
      <c r="E12" s="111"/>
    </row>
    <row r="13" spans="1:5" x14ac:dyDescent="0.2">
      <c r="B13" t="s">
        <v>116</v>
      </c>
    </row>
    <row r="14" spans="1:5" x14ac:dyDescent="0.2">
      <c r="B14" t="s">
        <v>115</v>
      </c>
    </row>
    <row r="16" spans="1:5" x14ac:dyDescent="0.2">
      <c r="A16" s="86" t="s">
        <v>138</v>
      </c>
      <c r="B16" s="86"/>
      <c r="C16" s="86"/>
      <c r="D16" s="86"/>
    </row>
    <row r="17" spans="1:4" x14ac:dyDescent="0.2">
      <c r="A17" s="86" t="s">
        <v>141</v>
      </c>
      <c r="B17" s="86"/>
      <c r="C17" s="86"/>
      <c r="D17" s="86"/>
    </row>
    <row r="18" spans="1:4" x14ac:dyDescent="0.2">
      <c r="A18" s="86" t="s">
        <v>139</v>
      </c>
      <c r="B18" s="86"/>
      <c r="C18" s="86"/>
      <c r="D18" s="86"/>
    </row>
    <row r="19" spans="1:4" x14ac:dyDescent="0.2">
      <c r="A19" s="86" t="s">
        <v>140</v>
      </c>
      <c r="B19" s="86"/>
      <c r="C19" s="86"/>
      <c r="D19" s="86"/>
    </row>
    <row r="20" spans="1:4" x14ac:dyDescent="0.2">
      <c r="A20" s="86" t="s">
        <v>148</v>
      </c>
      <c r="B20" s="86"/>
      <c r="C20" s="86"/>
      <c r="D20" s="86"/>
    </row>
    <row r="21" spans="1:4" x14ac:dyDescent="0.2">
      <c r="A21" s="86" t="s">
        <v>142</v>
      </c>
      <c r="B21" s="86"/>
      <c r="C21" s="86"/>
      <c r="D21" s="86"/>
    </row>
    <row r="22" spans="1:4" x14ac:dyDescent="0.2">
      <c r="A22" s="86" t="s">
        <v>149</v>
      </c>
      <c r="B22" s="86"/>
      <c r="C22" s="86"/>
      <c r="D22" s="86"/>
    </row>
    <row r="23" spans="1:4" x14ac:dyDescent="0.2">
      <c r="A23" s="87"/>
      <c r="B23" s="87"/>
      <c r="C23" s="87"/>
      <c r="D23" s="87"/>
    </row>
    <row r="24" spans="1:4" x14ac:dyDescent="0.2">
      <c r="A24" t="s">
        <v>78</v>
      </c>
    </row>
    <row r="25" spans="1:4" x14ac:dyDescent="0.2">
      <c r="A25" s="85" t="s">
        <v>143</v>
      </c>
      <c r="B25" s="85"/>
      <c r="C25" s="85"/>
      <c r="D25" s="85"/>
    </row>
    <row r="26" spans="1:4" x14ac:dyDescent="0.2">
      <c r="A26" s="85" t="s">
        <v>144</v>
      </c>
      <c r="B26" s="85"/>
      <c r="C26" s="85"/>
      <c r="D26" s="85"/>
    </row>
    <row r="27" spans="1:4" x14ac:dyDescent="0.2">
      <c r="A27" s="86" t="s">
        <v>146</v>
      </c>
      <c r="B27" s="86"/>
      <c r="C27" s="86"/>
      <c r="D27" s="86"/>
    </row>
    <row r="28" spans="1:4" x14ac:dyDescent="0.2">
      <c r="A28" s="86" t="s">
        <v>147</v>
      </c>
      <c r="B28" s="86"/>
      <c r="C28" s="86"/>
      <c r="D28" s="86"/>
    </row>
    <row r="29" spans="1:4" x14ac:dyDescent="0.2">
      <c r="A29" s="86" t="s">
        <v>145</v>
      </c>
      <c r="B29" s="86"/>
      <c r="C29" s="86"/>
      <c r="D29" s="86"/>
    </row>
    <row r="30" spans="1:4" x14ac:dyDescent="0.2">
      <c r="A30" t="s">
        <v>77</v>
      </c>
    </row>
    <row r="31" spans="1:4" x14ac:dyDescent="0.2">
      <c r="A31" t="s">
        <v>76</v>
      </c>
    </row>
    <row r="34" spans="1:6" ht="18.75" x14ac:dyDescent="0.3">
      <c r="A34" s="90" t="s">
        <v>150</v>
      </c>
      <c r="B34" s="92"/>
      <c r="C34" s="91"/>
      <c r="D34" s="91"/>
      <c r="E34" s="91"/>
    </row>
    <row r="35" spans="1:6" ht="19.5" thickBot="1" x14ac:dyDescent="0.35">
      <c r="A35" s="70"/>
      <c r="B35" s="91"/>
      <c r="C35" s="91"/>
      <c r="D35" s="91"/>
      <c r="E35" s="91"/>
    </row>
    <row r="36" spans="1:6" ht="40.5" customHeight="1" x14ac:dyDescent="0.2">
      <c r="A36" s="93" t="s">
        <v>84</v>
      </c>
      <c r="B36" s="94" t="s">
        <v>85</v>
      </c>
      <c r="C36" s="95" t="s">
        <v>87</v>
      </c>
      <c r="D36" s="95" t="s">
        <v>88</v>
      </c>
      <c r="E36" s="95" t="s">
        <v>89</v>
      </c>
    </row>
    <row r="37" spans="1:6" ht="19.5" thickBot="1" x14ac:dyDescent="0.25">
      <c r="A37" s="96"/>
      <c r="B37" s="97" t="s">
        <v>86</v>
      </c>
      <c r="C37" s="98"/>
      <c r="D37" s="98"/>
      <c r="E37" s="98"/>
    </row>
    <row r="38" spans="1:6" ht="87.75" customHeight="1" x14ac:dyDescent="0.25">
      <c r="A38" s="93" t="s">
        <v>103</v>
      </c>
      <c r="B38" s="88" t="s">
        <v>90</v>
      </c>
      <c r="C38" s="88" t="s">
        <v>108</v>
      </c>
      <c r="D38" s="100" t="s">
        <v>107</v>
      </c>
      <c r="E38" s="95" t="s">
        <v>91</v>
      </c>
      <c r="F38" s="67"/>
    </row>
    <row r="39" spans="1:6" ht="150.75" customHeight="1" x14ac:dyDescent="0.25">
      <c r="A39" s="101"/>
      <c r="B39" s="88" t="s">
        <v>131</v>
      </c>
      <c r="C39" s="88" t="s">
        <v>132</v>
      </c>
      <c r="D39" s="102"/>
      <c r="E39" s="103"/>
      <c r="F39" s="67"/>
    </row>
    <row r="40" spans="1:6" ht="174" customHeight="1" x14ac:dyDescent="0.25">
      <c r="A40" s="101"/>
      <c r="B40" s="88" t="s">
        <v>125</v>
      </c>
      <c r="C40" s="88"/>
      <c r="D40" s="102"/>
      <c r="E40" s="103"/>
      <c r="F40" s="67"/>
    </row>
    <row r="41" spans="1:6" ht="136.5" customHeight="1" x14ac:dyDescent="0.25">
      <c r="A41" s="101"/>
      <c r="B41" s="99" t="s">
        <v>126</v>
      </c>
      <c r="C41" s="88"/>
      <c r="D41" s="102"/>
      <c r="E41" s="103"/>
      <c r="F41" s="67"/>
    </row>
    <row r="42" spans="1:6" ht="18.75" x14ac:dyDescent="0.25">
      <c r="A42" s="104"/>
      <c r="B42" s="99" t="s">
        <v>127</v>
      </c>
      <c r="C42" s="88"/>
      <c r="D42" s="105"/>
      <c r="E42" s="103"/>
      <c r="F42" s="67"/>
    </row>
    <row r="43" spans="1:6" ht="93.75" x14ac:dyDescent="0.25">
      <c r="A43" s="104"/>
      <c r="B43" s="99" t="s">
        <v>128</v>
      </c>
      <c r="C43" s="88"/>
      <c r="D43" s="105"/>
      <c r="E43" s="103"/>
      <c r="F43" s="67"/>
    </row>
    <row r="44" spans="1:6" ht="206.25" customHeight="1" x14ac:dyDescent="0.25">
      <c r="A44" s="104"/>
      <c r="B44" s="88" t="s">
        <v>129</v>
      </c>
      <c r="C44" s="88"/>
      <c r="D44" s="105"/>
      <c r="E44" s="103"/>
      <c r="F44" s="67"/>
    </row>
    <row r="45" spans="1:6" ht="131.25" x14ac:dyDescent="0.25">
      <c r="A45" s="104"/>
      <c r="B45" s="99" t="s">
        <v>130</v>
      </c>
      <c r="C45" s="88"/>
      <c r="D45" s="105"/>
      <c r="E45" s="103"/>
      <c r="F45" s="67"/>
    </row>
    <row r="46" spans="1:6" ht="18.75" x14ac:dyDescent="0.25">
      <c r="A46" s="104"/>
      <c r="B46" s="99"/>
      <c r="C46" s="88"/>
      <c r="D46" s="105"/>
      <c r="E46" s="103"/>
      <c r="F46" s="67"/>
    </row>
    <row r="47" spans="1:6" ht="162.6" customHeight="1" x14ac:dyDescent="0.25">
      <c r="A47" s="106" t="s">
        <v>103</v>
      </c>
      <c r="B47" s="107" t="s">
        <v>133</v>
      </c>
      <c r="C47" s="88" t="s">
        <v>110</v>
      </c>
      <c r="D47" s="105"/>
      <c r="E47" s="103"/>
      <c r="F47" s="67"/>
    </row>
    <row r="48" spans="1:6" ht="75" x14ac:dyDescent="0.25">
      <c r="A48" s="106"/>
      <c r="B48" s="107" t="s">
        <v>134</v>
      </c>
      <c r="C48" s="88" t="s">
        <v>109</v>
      </c>
      <c r="D48" s="105"/>
      <c r="E48" s="103"/>
      <c r="F48" s="67"/>
    </row>
    <row r="49" spans="1:6" ht="112.5" x14ac:dyDescent="0.3">
      <c r="A49" s="106"/>
      <c r="B49" s="107" t="s">
        <v>135</v>
      </c>
      <c r="C49" s="91"/>
      <c r="D49" s="105"/>
      <c r="E49" s="103"/>
      <c r="F49" s="67"/>
    </row>
    <row r="50" spans="1:6" ht="18.75" x14ac:dyDescent="0.25">
      <c r="A50" s="106"/>
      <c r="B50" s="99" t="s">
        <v>136</v>
      </c>
      <c r="C50" s="88"/>
      <c r="D50" s="105"/>
      <c r="E50" s="103"/>
      <c r="F50" s="67"/>
    </row>
    <row r="51" spans="1:6" ht="19.5" thickBot="1" x14ac:dyDescent="0.3">
      <c r="A51" s="108"/>
      <c r="B51" s="109" t="s">
        <v>137</v>
      </c>
      <c r="C51" s="89"/>
      <c r="D51" s="110"/>
      <c r="E51" s="98"/>
      <c r="F51" s="67"/>
    </row>
    <row r="52" spans="1:6" ht="18.75" x14ac:dyDescent="0.25">
      <c r="A52" s="112"/>
      <c r="B52" s="113"/>
      <c r="C52" s="114"/>
      <c r="D52" s="114"/>
      <c r="E52" s="115"/>
      <c r="F52" s="67"/>
    </row>
    <row r="53" spans="1:6" ht="18.75" x14ac:dyDescent="0.25">
      <c r="A53" s="112"/>
      <c r="B53" s="113"/>
      <c r="C53" s="114"/>
      <c r="D53" s="114"/>
      <c r="E53" s="115"/>
      <c r="F53" s="67"/>
    </row>
    <row r="54" spans="1:6" ht="18.75" x14ac:dyDescent="0.25">
      <c r="A54" s="112"/>
      <c r="B54" s="113"/>
      <c r="C54" s="114"/>
      <c r="D54" s="114"/>
      <c r="E54" s="115"/>
      <c r="F54" s="67"/>
    </row>
    <row r="55" spans="1:6" ht="18.75" x14ac:dyDescent="0.25">
      <c r="A55" s="69"/>
      <c r="B55" s="67"/>
      <c r="C55" s="67"/>
      <c r="D55" s="67"/>
      <c r="E55" s="67"/>
      <c r="F55" s="67"/>
    </row>
    <row r="56" spans="1:6" ht="18.75" x14ac:dyDescent="0.25">
      <c r="A56" s="69"/>
      <c r="B56" s="67"/>
      <c r="C56" s="67"/>
      <c r="D56" s="67"/>
      <c r="E56" s="67"/>
      <c r="F56" s="67"/>
    </row>
    <row r="57" spans="1:6" ht="18.75" x14ac:dyDescent="0.25">
      <c r="A57" s="69" t="s">
        <v>102</v>
      </c>
      <c r="B57" s="67"/>
      <c r="C57" s="67"/>
      <c r="D57" s="67"/>
      <c r="E57" s="67"/>
      <c r="F57" s="67"/>
    </row>
    <row r="58" spans="1:6" ht="19.5" thickBot="1" x14ac:dyDescent="0.3">
      <c r="A58" s="70"/>
      <c r="B58" s="67"/>
      <c r="C58" s="67"/>
      <c r="D58" s="67"/>
      <c r="E58" s="67"/>
      <c r="F58" s="67"/>
    </row>
    <row r="59" spans="1:6" ht="18.75" x14ac:dyDescent="0.2">
      <c r="A59" s="81" t="s">
        <v>2</v>
      </c>
      <c r="B59" s="81" t="s">
        <v>92</v>
      </c>
      <c r="C59" s="71"/>
      <c r="D59" s="71" t="s">
        <v>94</v>
      </c>
      <c r="E59" s="71" t="s">
        <v>96</v>
      </c>
      <c r="F59" s="81" t="s">
        <v>99</v>
      </c>
    </row>
    <row r="60" spans="1:6" ht="18.75" x14ac:dyDescent="0.2">
      <c r="A60" s="82"/>
      <c r="B60" s="82"/>
      <c r="C60" s="72" t="s">
        <v>93</v>
      </c>
      <c r="D60" s="72" t="s">
        <v>95</v>
      </c>
      <c r="E60" s="72" t="s">
        <v>97</v>
      </c>
      <c r="F60" s="82"/>
    </row>
    <row r="61" spans="1:6" ht="19.5" thickBot="1" x14ac:dyDescent="0.25">
      <c r="A61" s="83"/>
      <c r="B61" s="83"/>
      <c r="C61" s="68"/>
      <c r="D61" s="73"/>
      <c r="E61" s="74" t="s">
        <v>98</v>
      </c>
      <c r="F61" s="83"/>
    </row>
    <row r="62" spans="1:6" ht="72.75" customHeight="1" x14ac:dyDescent="0.2">
      <c r="A62" s="75"/>
      <c r="B62" s="75"/>
      <c r="C62" s="76"/>
      <c r="D62" s="77"/>
      <c r="E62" s="75"/>
      <c r="F62" s="76"/>
    </row>
    <row r="63" spans="1:6" ht="20.25" x14ac:dyDescent="0.2">
      <c r="A63" s="64"/>
    </row>
    <row r="64" spans="1:6" ht="20.25" x14ac:dyDescent="0.2">
      <c r="A64" s="64"/>
    </row>
    <row r="65" spans="1:5" ht="20.25" x14ac:dyDescent="0.2">
      <c r="A65" s="84" t="s">
        <v>120</v>
      </c>
      <c r="B65" s="84"/>
      <c r="C65" s="84"/>
      <c r="D65" s="84"/>
      <c r="E65" s="84"/>
    </row>
    <row r="66" spans="1:5" ht="20.25" x14ac:dyDescent="0.2">
      <c r="A66" s="84" t="s">
        <v>121</v>
      </c>
      <c r="B66" s="84"/>
      <c r="C66" s="84"/>
      <c r="D66" s="84"/>
      <c r="E66" s="84"/>
    </row>
    <row r="67" spans="1:5" ht="20.25" x14ac:dyDescent="0.2">
      <c r="A67" s="84" t="s">
        <v>122</v>
      </c>
      <c r="B67" s="84"/>
      <c r="C67" s="84"/>
      <c r="D67" s="84"/>
      <c r="E67" s="84"/>
    </row>
    <row r="68" spans="1:5" ht="20.25" x14ac:dyDescent="0.2">
      <c r="A68" s="84" t="s">
        <v>123</v>
      </c>
      <c r="B68" s="84"/>
      <c r="C68" s="84"/>
      <c r="D68" s="84"/>
      <c r="E68" s="84"/>
    </row>
    <row r="69" spans="1:5" ht="20.25" x14ac:dyDescent="0.2">
      <c r="A69" s="84" t="s">
        <v>124</v>
      </c>
      <c r="B69" s="84"/>
      <c r="C69" s="84"/>
      <c r="D69" s="84"/>
      <c r="E69" s="84"/>
    </row>
    <row r="70" spans="1:5" ht="20.25" x14ac:dyDescent="0.2">
      <c r="A70" s="65"/>
    </row>
    <row r="71" spans="1:5" ht="20.25" x14ac:dyDescent="0.2">
      <c r="A71" s="65"/>
    </row>
    <row r="72" spans="1:5" ht="20.25" x14ac:dyDescent="0.2">
      <c r="A72" s="65"/>
    </row>
    <row r="73" spans="1:5" ht="20.25" x14ac:dyDescent="0.2">
      <c r="A73" s="66" t="s">
        <v>101</v>
      </c>
    </row>
    <row r="74" spans="1:5" ht="20.25" x14ac:dyDescent="0.2">
      <c r="A74" s="64" t="s">
        <v>100</v>
      </c>
    </row>
  </sheetData>
  <mergeCells count="28">
    <mergeCell ref="A12:E12"/>
    <mergeCell ref="A22:D22"/>
    <mergeCell ref="A25:D25"/>
    <mergeCell ref="A26:D26"/>
    <mergeCell ref="A27:D27"/>
    <mergeCell ref="A29:D29"/>
    <mergeCell ref="A28:D28"/>
    <mergeCell ref="A17:D17"/>
    <mergeCell ref="A16:D16"/>
    <mergeCell ref="A18:D18"/>
    <mergeCell ref="A19:D19"/>
    <mergeCell ref="A21:D21"/>
    <mergeCell ref="A20:D20"/>
    <mergeCell ref="A65:E65"/>
    <mergeCell ref="A66:E66"/>
    <mergeCell ref="A67:E67"/>
    <mergeCell ref="A68:E68"/>
    <mergeCell ref="A69:E69"/>
    <mergeCell ref="A59:A61"/>
    <mergeCell ref="B59:B61"/>
    <mergeCell ref="F59:F61"/>
    <mergeCell ref="A36:A37"/>
    <mergeCell ref="C36:C37"/>
    <mergeCell ref="D36:D37"/>
    <mergeCell ref="E36:E37"/>
    <mergeCell ref="E38:E51"/>
    <mergeCell ref="A38:A41"/>
    <mergeCell ref="D38:D41"/>
  </mergeCells>
  <pageMargins left="0.7" right="0.7" top="0.75" bottom="0.75" header="0.3" footer="0.3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workbookViewId="0">
      <selection activeCell="K75" sqref="K75"/>
    </sheetView>
  </sheetViews>
  <sheetFormatPr defaultRowHeight="14.25" x14ac:dyDescent="0.2"/>
  <sheetData>
    <row r="1" spans="1:2" x14ac:dyDescent="0.2">
      <c r="A1" t="s">
        <v>117</v>
      </c>
    </row>
    <row r="3" spans="1:2" x14ac:dyDescent="0.2">
      <c r="B3" t="s">
        <v>118</v>
      </c>
    </row>
    <row r="39" spans="2:2" x14ac:dyDescent="0.2">
      <c r="B39" t="s">
        <v>119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7</vt:i4>
      </vt:variant>
    </vt:vector>
  </HeadingPairs>
  <TitlesOfParts>
    <vt:vector size="7" baseType="lpstr">
      <vt:lpstr>ข้อ1</vt:lpstr>
      <vt:lpstr>ข้อ2</vt:lpstr>
      <vt:lpstr>ข้อ3</vt:lpstr>
      <vt:lpstr>ข้อ4</vt:lpstr>
      <vt:lpstr>ข้อ5</vt:lpstr>
      <vt:lpstr>ส่วนที่ 2 แบบจัดเก็บข้อมูล </vt:lpstr>
      <vt:lpstr>ภาพ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cdd</dc:creator>
  <cp:lastModifiedBy>cdd</cp:lastModifiedBy>
  <cp:lastPrinted>2020-03-23T06:54:05Z</cp:lastPrinted>
  <dcterms:created xsi:type="dcterms:W3CDTF">2020-03-19T06:28:57Z</dcterms:created>
  <dcterms:modified xsi:type="dcterms:W3CDTF">2020-03-23T07:05:02Z</dcterms:modified>
</cp:coreProperties>
</file>